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60" windowWidth="26715" windowHeight="13170" activeTab="2"/>
  </bookViews>
  <sheets>
    <sheet name="FY2012" sheetId="1" r:id="rId1"/>
    <sheet name="FY 2013" sheetId="2" r:id="rId2"/>
    <sheet name="FY 2014" sheetId="3" r:id="rId3"/>
  </sheets>
  <definedNames>
    <definedName name="_xlnm.Print_Area" localSheetId="0">'FY2012'!$A$1:$N$56</definedName>
    <definedName name="Z_F0C4C757_8652_49A9_810D_372785E6D398_.wvu.PrintArea" localSheetId="0" hidden="1">'FY2012'!$A$1:$N$56</definedName>
  </definedNames>
  <calcPr calcId="145621"/>
  <customWorkbookViews>
    <customWorkbookView name="John Hernandez - Personal View" guid="{F0C4C757-8652-49A9-810D-372785E6D398}" mergeInterval="0" personalView="1" xWindow="18" yWindow="36" windowWidth="1761" windowHeight="836" activeSheetId="3"/>
  </customWorkbookViews>
</workbook>
</file>

<file path=xl/calcChain.xml><?xml version="1.0" encoding="utf-8"?>
<calcChain xmlns="http://schemas.openxmlformats.org/spreadsheetml/2006/main">
  <c r="H54" i="2" l="1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C18" i="3" l="1"/>
  <c r="C20" i="3" s="1"/>
  <c r="C22" i="3" s="1"/>
  <c r="C24" i="3" s="1"/>
  <c r="C26" i="3" s="1"/>
  <c r="C28" i="3" s="1"/>
  <c r="C30" i="3" s="1"/>
  <c r="C32" i="3" s="1"/>
  <c r="C34" i="3" s="1"/>
  <c r="C36" i="3" s="1"/>
  <c r="H15" i="3" l="1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14" i="3"/>
  <c r="C38" i="3"/>
  <c r="C40" i="3"/>
  <c r="C42" i="3" s="1"/>
  <c r="C44" i="3" s="1"/>
  <c r="C46" i="3" s="1"/>
  <c r="C48" i="3" s="1"/>
  <c r="C50" i="3" s="1"/>
  <c r="C52" i="3" s="1"/>
  <c r="C54" i="3" s="1"/>
  <c r="F56" i="3"/>
  <c r="E56" i="3"/>
  <c r="D56" i="3"/>
  <c r="B56" i="3"/>
  <c r="K55" i="3"/>
  <c r="I55" i="3"/>
  <c r="K54" i="3"/>
  <c r="I54" i="3"/>
  <c r="K53" i="3"/>
  <c r="I53" i="3"/>
  <c r="K52" i="3"/>
  <c r="I52" i="3"/>
  <c r="K51" i="3"/>
  <c r="I51" i="3"/>
  <c r="K50" i="3"/>
  <c r="I50" i="3"/>
  <c r="K49" i="3"/>
  <c r="I49" i="3"/>
  <c r="K48" i="3"/>
  <c r="I48" i="3"/>
  <c r="K47" i="3"/>
  <c r="I47" i="3"/>
  <c r="K46" i="3"/>
  <c r="I46" i="3"/>
  <c r="K45" i="3"/>
  <c r="I45" i="3"/>
  <c r="K44" i="3"/>
  <c r="I44" i="3"/>
  <c r="L44" i="3" s="1"/>
  <c r="K43" i="3"/>
  <c r="I43" i="3"/>
  <c r="K42" i="3"/>
  <c r="I42" i="3"/>
  <c r="K41" i="3"/>
  <c r="I41" i="3"/>
  <c r="K40" i="3"/>
  <c r="I40" i="3"/>
  <c r="L40" i="3" s="1"/>
  <c r="K39" i="3"/>
  <c r="I39" i="3"/>
  <c r="K38" i="3"/>
  <c r="I38" i="3"/>
  <c r="K37" i="3"/>
  <c r="I37" i="3"/>
  <c r="K36" i="3"/>
  <c r="I36" i="3"/>
  <c r="K35" i="3"/>
  <c r="I35" i="3"/>
  <c r="K34" i="3"/>
  <c r="I34" i="3"/>
  <c r="K33" i="3"/>
  <c r="I33" i="3"/>
  <c r="K32" i="3"/>
  <c r="I32" i="3"/>
  <c r="L32" i="3" s="1"/>
  <c r="K31" i="3"/>
  <c r="I31" i="3"/>
  <c r="K30" i="3"/>
  <c r="I30" i="3"/>
  <c r="K29" i="3"/>
  <c r="I29" i="3"/>
  <c r="K28" i="3"/>
  <c r="I28" i="3"/>
  <c r="K27" i="3"/>
  <c r="I27" i="3"/>
  <c r="K26" i="3"/>
  <c r="I26" i="3"/>
  <c r="K25" i="3"/>
  <c r="I25" i="3"/>
  <c r="K24" i="3"/>
  <c r="I24" i="3"/>
  <c r="K23" i="3"/>
  <c r="I23" i="3"/>
  <c r="K22" i="3"/>
  <c r="I22" i="3"/>
  <c r="L22" i="3" s="1"/>
  <c r="K21" i="3"/>
  <c r="I21" i="3"/>
  <c r="K20" i="3"/>
  <c r="I20" i="3"/>
  <c r="K19" i="3"/>
  <c r="I19" i="3"/>
  <c r="K18" i="3"/>
  <c r="J18" i="3"/>
  <c r="J20" i="3"/>
  <c r="J22" i="3"/>
  <c r="J24" i="3"/>
  <c r="J26" i="3"/>
  <c r="J28" i="3"/>
  <c r="J30" i="3"/>
  <c r="J32" i="3"/>
  <c r="J34" i="3"/>
  <c r="J36" i="3"/>
  <c r="J38" i="3"/>
  <c r="J40" i="3"/>
  <c r="J42" i="3"/>
  <c r="J44" i="3"/>
  <c r="J46" i="3"/>
  <c r="J48" i="3"/>
  <c r="J50" i="3"/>
  <c r="J52" i="3"/>
  <c r="J54" i="3"/>
  <c r="I18" i="3"/>
  <c r="K17" i="3"/>
  <c r="I17" i="3"/>
  <c r="K16" i="3"/>
  <c r="I16" i="3"/>
  <c r="K15" i="3"/>
  <c r="I15" i="3"/>
  <c r="I15" i="2"/>
  <c r="I56" i="2"/>
  <c r="K15" i="2"/>
  <c r="L15" i="2"/>
  <c r="I16" i="2"/>
  <c r="L16" i="2"/>
  <c r="K16" i="2"/>
  <c r="I17" i="2"/>
  <c r="K17" i="2"/>
  <c r="L17" i="2"/>
  <c r="C18" i="2"/>
  <c r="C20" i="2"/>
  <c r="C22" i="2"/>
  <c r="C24" i="2"/>
  <c r="C26" i="2"/>
  <c r="C28" i="2"/>
  <c r="C30" i="2"/>
  <c r="C32" i="2"/>
  <c r="C34" i="2"/>
  <c r="C36" i="2"/>
  <c r="C38" i="2"/>
  <c r="C40" i="2"/>
  <c r="C42" i="2"/>
  <c r="C44" i="2"/>
  <c r="C46" i="2"/>
  <c r="C48" i="2"/>
  <c r="C50" i="2"/>
  <c r="C52" i="2"/>
  <c r="C54" i="2"/>
  <c r="I18" i="2"/>
  <c r="L18" i="2"/>
  <c r="J18" i="2"/>
  <c r="K18" i="2"/>
  <c r="I19" i="2"/>
  <c r="K19" i="2"/>
  <c r="L19" i="2"/>
  <c r="M20" i="2"/>
  <c r="I20" i="2"/>
  <c r="L20" i="2"/>
  <c r="J20" i="2"/>
  <c r="K20" i="2"/>
  <c r="I21" i="2"/>
  <c r="L21" i="2"/>
  <c r="M22" i="2"/>
  <c r="K21" i="2"/>
  <c r="I22" i="2"/>
  <c r="L22" i="2"/>
  <c r="J22" i="2"/>
  <c r="J24" i="2"/>
  <c r="J26" i="2"/>
  <c r="J28" i="2"/>
  <c r="J30" i="2"/>
  <c r="J32" i="2"/>
  <c r="J34" i="2"/>
  <c r="J36" i="2"/>
  <c r="J38" i="2"/>
  <c r="J40" i="2"/>
  <c r="J42" i="2"/>
  <c r="J44" i="2"/>
  <c r="J46" i="2"/>
  <c r="J48" i="2"/>
  <c r="J50" i="2"/>
  <c r="J52" i="2"/>
  <c r="J54" i="2"/>
  <c r="K22" i="2"/>
  <c r="I23" i="2"/>
  <c r="L23" i="2"/>
  <c r="K23" i="2"/>
  <c r="I24" i="2"/>
  <c r="K24" i="2"/>
  <c r="K56" i="2"/>
  <c r="I25" i="2"/>
  <c r="L25" i="2"/>
  <c r="K25" i="2"/>
  <c r="I26" i="2"/>
  <c r="K26" i="2"/>
  <c r="L26" i="2"/>
  <c r="I27" i="2"/>
  <c r="L27" i="2"/>
  <c r="K27" i="2"/>
  <c r="I28" i="2"/>
  <c r="K28" i="2"/>
  <c r="L28" i="2"/>
  <c r="I29" i="2"/>
  <c r="L29" i="2"/>
  <c r="K29" i="2"/>
  <c r="I30" i="2"/>
  <c r="L30" i="2"/>
  <c r="K30" i="2"/>
  <c r="I31" i="2"/>
  <c r="L31" i="2"/>
  <c r="K31" i="2"/>
  <c r="I32" i="2"/>
  <c r="K32" i="2"/>
  <c r="L32" i="2"/>
  <c r="I33" i="2"/>
  <c r="L33" i="2"/>
  <c r="M34" i="2"/>
  <c r="K33" i="2"/>
  <c r="I34" i="2"/>
  <c r="K34" i="2"/>
  <c r="I35" i="2"/>
  <c r="L35" i="2"/>
  <c r="M36" i="2"/>
  <c r="K35" i="2"/>
  <c r="I36" i="2"/>
  <c r="K36" i="2"/>
  <c r="I37" i="2"/>
  <c r="K37" i="2"/>
  <c r="L37" i="2"/>
  <c r="M38" i="2"/>
  <c r="I38" i="2"/>
  <c r="K38" i="2"/>
  <c r="I39" i="2"/>
  <c r="K39" i="2"/>
  <c r="L39" i="2"/>
  <c r="M40" i="2"/>
  <c r="I40" i="2"/>
  <c r="L40" i="2"/>
  <c r="K40" i="2"/>
  <c r="I41" i="2"/>
  <c r="K41" i="2"/>
  <c r="L41" i="2"/>
  <c r="M42" i="2"/>
  <c r="I42" i="2"/>
  <c r="K42" i="2"/>
  <c r="I43" i="2"/>
  <c r="K43" i="2"/>
  <c r="L43" i="2"/>
  <c r="M44" i="2"/>
  <c r="I44" i="2"/>
  <c r="K44" i="2"/>
  <c r="I45" i="2"/>
  <c r="K45" i="2"/>
  <c r="L45" i="2"/>
  <c r="I46" i="2"/>
  <c r="K46" i="2"/>
  <c r="I47" i="2"/>
  <c r="K47" i="2"/>
  <c r="L47" i="2"/>
  <c r="I48" i="2"/>
  <c r="L48" i="2"/>
  <c r="M48" i="2"/>
  <c r="K48" i="2"/>
  <c r="I49" i="2"/>
  <c r="K49" i="2"/>
  <c r="L49" i="2"/>
  <c r="I50" i="2"/>
  <c r="L50" i="2"/>
  <c r="M50" i="2"/>
  <c r="K50" i="2"/>
  <c r="I51" i="2"/>
  <c r="L51" i="2"/>
  <c r="K51" i="2"/>
  <c r="I52" i="2"/>
  <c r="L52" i="2"/>
  <c r="K52" i="2"/>
  <c r="I53" i="2"/>
  <c r="K53" i="2"/>
  <c r="L53" i="2"/>
  <c r="I54" i="2"/>
  <c r="L54" i="2"/>
  <c r="M54" i="2"/>
  <c r="K54" i="2"/>
  <c r="I55" i="2"/>
  <c r="K55" i="2"/>
  <c r="B56" i="2"/>
  <c r="D56" i="2"/>
  <c r="E56" i="2"/>
  <c r="H1" i="1"/>
  <c r="I15" i="1"/>
  <c r="K15" i="1"/>
  <c r="K56" i="1" s="1"/>
  <c r="I16" i="1"/>
  <c r="I56" i="1" s="1"/>
  <c r="K16" i="1"/>
  <c r="L16" i="1"/>
  <c r="I17" i="1"/>
  <c r="L17" i="1" s="1"/>
  <c r="M18" i="1" s="1"/>
  <c r="K17" i="1"/>
  <c r="I18" i="1"/>
  <c r="K18" i="1"/>
  <c r="L18" i="1"/>
  <c r="I19" i="1"/>
  <c r="L19" i="1" s="1"/>
  <c r="K19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I20" i="1"/>
  <c r="L20" i="1" s="1"/>
  <c r="J20" i="1"/>
  <c r="J22" i="1"/>
  <c r="J24" i="1"/>
  <c r="J26" i="1"/>
  <c r="J28" i="1"/>
  <c r="J30" i="1"/>
  <c r="J32" i="1"/>
  <c r="J34" i="1"/>
  <c r="J36" i="1"/>
  <c r="J38" i="1"/>
  <c r="J40" i="1"/>
  <c r="J42" i="1"/>
  <c r="J44" i="1"/>
  <c r="J46" i="1"/>
  <c r="J48" i="1"/>
  <c r="J50" i="1"/>
  <c r="J52" i="1"/>
  <c r="J54" i="1"/>
  <c r="K20" i="1"/>
  <c r="I21" i="1"/>
  <c r="K21" i="1"/>
  <c r="L21" i="1"/>
  <c r="I22" i="1"/>
  <c r="K22" i="1"/>
  <c r="I23" i="1"/>
  <c r="L23" i="1" s="1"/>
  <c r="M24" i="1" s="1"/>
  <c r="K23" i="1"/>
  <c r="I24" i="1"/>
  <c r="K24" i="1"/>
  <c r="L24" i="1" s="1"/>
  <c r="I25" i="1"/>
  <c r="K25" i="1"/>
  <c r="L25" i="1"/>
  <c r="M26" i="1" s="1"/>
  <c r="I26" i="1"/>
  <c r="K26" i="1"/>
  <c r="L26" i="1" s="1"/>
  <c r="I27" i="1"/>
  <c r="K27" i="1"/>
  <c r="L27" i="1"/>
  <c r="I28" i="1"/>
  <c r="L28" i="1" s="1"/>
  <c r="M28" i="1" s="1"/>
  <c r="K28" i="1"/>
  <c r="I29" i="1"/>
  <c r="K29" i="1"/>
  <c r="L29" i="1" s="1"/>
  <c r="M30" i="1" s="1"/>
  <c r="I30" i="1"/>
  <c r="L30" i="1" s="1"/>
  <c r="K30" i="1"/>
  <c r="I31" i="1"/>
  <c r="K31" i="1"/>
  <c r="L31" i="1" s="1"/>
  <c r="M32" i="1" s="1"/>
  <c r="I32" i="1"/>
  <c r="K32" i="1"/>
  <c r="L32" i="1"/>
  <c r="I33" i="1"/>
  <c r="L33" i="1" s="1"/>
  <c r="M34" i="1" s="1"/>
  <c r="K33" i="1"/>
  <c r="I34" i="1"/>
  <c r="K34" i="1"/>
  <c r="L34" i="1"/>
  <c r="I35" i="1"/>
  <c r="L35" i="1" s="1"/>
  <c r="K35" i="1"/>
  <c r="I36" i="1"/>
  <c r="L36" i="1" s="1"/>
  <c r="K36" i="1"/>
  <c r="I37" i="1"/>
  <c r="K37" i="1"/>
  <c r="L37" i="1"/>
  <c r="I38" i="1"/>
  <c r="L38" i="1" s="1"/>
  <c r="K38" i="1"/>
  <c r="I39" i="1"/>
  <c r="K39" i="1"/>
  <c r="L39" i="1"/>
  <c r="I40" i="1"/>
  <c r="K40" i="1"/>
  <c r="I41" i="1"/>
  <c r="K41" i="1"/>
  <c r="L41" i="1"/>
  <c r="I42" i="1"/>
  <c r="K42" i="1"/>
  <c r="L42" i="1" s="1"/>
  <c r="M42" i="1" s="1"/>
  <c r="I43" i="1"/>
  <c r="K43" i="1"/>
  <c r="L43" i="1"/>
  <c r="I44" i="1"/>
  <c r="K44" i="1"/>
  <c r="L44" i="1" s="1"/>
  <c r="M44" i="1" s="1"/>
  <c r="I45" i="1"/>
  <c r="L45" i="1" s="1"/>
  <c r="K45" i="1"/>
  <c r="I46" i="1"/>
  <c r="K46" i="1"/>
  <c r="L46" i="1" s="1"/>
  <c r="I47" i="1"/>
  <c r="L47" i="1"/>
  <c r="K47" i="1"/>
  <c r="I48" i="1"/>
  <c r="K48" i="1"/>
  <c r="L48" i="1" s="1"/>
  <c r="I49" i="1"/>
  <c r="L49" i="1"/>
  <c r="K49" i="1"/>
  <c r="I50" i="1"/>
  <c r="K50" i="1"/>
  <c r="L50" i="1" s="1"/>
  <c r="M50" i="1" s="1"/>
  <c r="I51" i="1"/>
  <c r="K51" i="1"/>
  <c r="L51" i="1" s="1"/>
  <c r="I52" i="1"/>
  <c r="L52" i="1" s="1"/>
  <c r="K52" i="1"/>
  <c r="I53" i="1"/>
  <c r="K53" i="1"/>
  <c r="L53" i="1" s="1"/>
  <c r="M54" i="1" s="1"/>
  <c r="I54" i="1"/>
  <c r="K54" i="1"/>
  <c r="L54" i="1" s="1"/>
  <c r="I55" i="1"/>
  <c r="K55" i="1"/>
  <c r="B56" i="1"/>
  <c r="D56" i="1"/>
  <c r="L46" i="2"/>
  <c r="M46" i="2"/>
  <c r="L44" i="2"/>
  <c r="L42" i="2"/>
  <c r="L38" i="2"/>
  <c r="L36" i="2"/>
  <c r="L34" i="2"/>
  <c r="F56" i="2"/>
  <c r="L22" i="1"/>
  <c r="M22" i="1" s="1"/>
  <c r="L40" i="1"/>
  <c r="M40" i="1" s="1"/>
  <c r="F56" i="1"/>
  <c r="E56" i="1"/>
  <c r="L52" i="3"/>
  <c r="L48" i="3"/>
  <c r="M18" i="2"/>
  <c r="M52" i="2"/>
  <c r="M32" i="2"/>
  <c r="M28" i="2"/>
  <c r="M16" i="2"/>
  <c r="M30" i="2"/>
  <c r="M26" i="2"/>
  <c r="L24" i="2"/>
  <c r="L56" i="2"/>
  <c r="M24" i="2"/>
  <c r="M56" i="2"/>
  <c r="M52" i="1" l="1"/>
  <c r="M20" i="1"/>
  <c r="M38" i="1"/>
  <c r="M48" i="1"/>
  <c r="M46" i="1"/>
  <c r="M36" i="1"/>
  <c r="L15" i="1"/>
  <c r="L39" i="3"/>
  <c r="M40" i="3" s="1"/>
  <c r="L43" i="3"/>
  <c r="M44" i="3" s="1"/>
  <c r="L47" i="3"/>
  <c r="M48" i="3" s="1"/>
  <c r="L51" i="3"/>
  <c r="M52" i="3" s="1"/>
  <c r="L38" i="3"/>
  <c r="L42" i="3"/>
  <c r="L46" i="3"/>
  <c r="L50" i="3"/>
  <c r="L54" i="3"/>
  <c r="L30" i="3"/>
  <c r="L34" i="3"/>
  <c r="L37" i="3"/>
  <c r="L19" i="3"/>
  <c r="L31" i="3"/>
  <c r="M32" i="3" s="1"/>
  <c r="L20" i="3"/>
  <c r="L24" i="3"/>
  <c r="L28" i="3"/>
  <c r="L36" i="3"/>
  <c r="L25" i="3"/>
  <c r="L29" i="3"/>
  <c r="M30" i="3" s="1"/>
  <c r="L33" i="3"/>
  <c r="M34" i="3" s="1"/>
  <c r="L53" i="3"/>
  <c r="K56" i="3"/>
  <c r="L27" i="3"/>
  <c r="I56" i="3"/>
  <c r="L21" i="3"/>
  <c r="M22" i="3" s="1"/>
  <c r="L41" i="3"/>
  <c r="M42" i="3" s="1"/>
  <c r="L45" i="3"/>
  <c r="L49" i="3"/>
  <c r="L16" i="3"/>
  <c r="L18" i="3"/>
  <c r="L26" i="3"/>
  <c r="L17" i="3"/>
  <c r="M18" i="3" s="1"/>
  <c r="L23" i="3"/>
  <c r="L35" i="3"/>
  <c r="L15" i="3"/>
  <c r="L56" i="1" l="1"/>
  <c r="M16" i="1"/>
  <c r="M56" i="1" s="1"/>
  <c r="M50" i="3"/>
  <c r="M46" i="3"/>
  <c r="M54" i="3"/>
  <c r="M38" i="3"/>
  <c r="M26" i="3"/>
  <c r="M36" i="3"/>
  <c r="M20" i="3"/>
  <c r="M28" i="3"/>
  <c r="M24" i="3"/>
  <c r="M16" i="3"/>
  <c r="L56" i="3"/>
  <c r="M56" i="3" l="1"/>
</calcChain>
</file>

<file path=xl/sharedStrings.xml><?xml version="1.0" encoding="utf-8"?>
<sst xmlns="http://schemas.openxmlformats.org/spreadsheetml/2006/main" count="143" uniqueCount="37">
  <si>
    <t>Prepared by Texas Public Finance Authority</t>
  </si>
  <si>
    <t>Debt Service Multiplier</t>
  </si>
  <si>
    <t>This is a sample amortization schedule</t>
  </si>
  <si>
    <t>To calculate a debt service schedule based on a different amount, enter a multiplier in this box -&gt;</t>
  </si>
  <si>
    <t>Enter Multiplier</t>
  </si>
  <si>
    <t>Period</t>
  </si>
  <si>
    <t>Annnual</t>
  </si>
  <si>
    <t>Ending</t>
  </si>
  <si>
    <t>Principal</t>
  </si>
  <si>
    <t>Coupon</t>
  </si>
  <si>
    <t>Interest</t>
  </si>
  <si>
    <t>Debt Service</t>
  </si>
  <si>
    <t>Level Debt Service Payments</t>
  </si>
  <si>
    <t>REVENUE BOND DEBT SERVICE</t>
  </si>
  <si>
    <t xml:space="preserve">Note:  Please contact TPFA for interest only amounts if deferring principal payments.  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</si>
  <si>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</si>
  <si>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</si>
  <si>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</si>
  <si>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</si>
  <si>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</si>
  <si>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</si>
  <si>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</si>
  <si>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</si>
  <si>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</si>
  <si>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</si>
  <si>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</si>
  <si>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</si>
  <si>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</si>
  <si>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</si>
  <si>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FY 2026</t>
  </si>
  <si>
    <t>FY 2027</t>
  </si>
  <si>
    <t>FY 2028</t>
  </si>
  <si>
    <t>FY 2029</t>
  </si>
  <si>
    <t>FY 2030</t>
  </si>
  <si>
    <t>FY 2031</t>
  </si>
  <si>
    <t>FY 2032</t>
  </si>
  <si>
    <t>FY 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</si>
</sst>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sz val="9"/>
      <color indexed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165" fontId="2" fillId="2" borderId="0" xfId="0" applyNumberFormat="1" applyFont="1" applyFill="1"/>
    <xf numFmtId="0" fontId="3" fillId="2" borderId="0" xfId="0" applyFont="1" applyFill="1"/>
    <xf numFmtId="165" fontId="3" fillId="2" borderId="0" xfId="0" applyNumberFormat="1" applyFont="1" applyFill="1"/>
    <xf numFmtId="44" fontId="3" fillId="2" borderId="0" xfId="2" applyFont="1" applyFill="1"/>
    <xf numFmtId="166" fontId="3" fillId="2" borderId="0" xfId="2" applyNumberFormat="1" applyFont="1" applyFill="1"/>
    <xf numFmtId="14" fontId="4" fillId="0" borderId="1" xfId="0" applyNumberFormat="1" applyFont="1" applyBorder="1"/>
    <xf numFmtId="0" fontId="4" fillId="0" borderId="1" xfId="0" applyFont="1" applyBorder="1"/>
    <xf numFmtId="14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0" borderId="0" xfId="0" applyFont="1"/>
    <xf numFmtId="43" fontId="5" fillId="0" borderId="5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center"/>
    </xf>
    <xf numFmtId="14" fontId="4" fillId="0" borderId="0" xfId="0" applyNumberFormat="1" applyFont="1"/>
    <xf numFmtId="43" fontId="4" fillId="0" borderId="0" xfId="1" applyNumberFormat="1" applyFont="1"/>
    <xf numFmtId="10" fontId="4" fillId="0" borderId="0" xfId="3" applyNumberFormat="1" applyFont="1"/>
    <xf numFmtId="43" fontId="6" fillId="0" borderId="0" xfId="1" applyNumberFormat="1" applyFont="1"/>
    <xf numFmtId="43" fontId="4" fillId="0" borderId="0" xfId="1" applyNumberFormat="1" applyFont="1" applyBorder="1"/>
    <xf numFmtId="14" fontId="4" fillId="0" borderId="0" xfId="1" applyNumberFormat="1" applyFont="1" applyBorder="1" applyAlignment="1">
      <alignment vertical="center"/>
    </xf>
    <xf numFmtId="43" fontId="4" fillId="0" borderId="0" xfId="1" applyNumberFormat="1" applyFont="1" applyBorder="1" applyAlignment="1">
      <alignment vertical="center"/>
    </xf>
    <xf numFmtId="10" fontId="4" fillId="0" borderId="0" xfId="3" applyNumberFormat="1" applyFont="1" applyBorder="1"/>
    <xf numFmtId="14" fontId="0" fillId="0" borderId="0" xfId="0" applyNumberFormat="1"/>
    <xf numFmtId="43" fontId="4" fillId="0" borderId="7" xfId="1" applyFont="1" applyBorder="1"/>
    <xf numFmtId="43" fontId="6" fillId="0" borderId="7" xfId="1" applyFont="1" applyBorder="1"/>
    <xf numFmtId="10" fontId="1" fillId="0" borderId="0" xfId="3" applyNumberFormat="1"/>
    <xf numFmtId="43" fontId="6" fillId="0" borderId="0" xfId="1" applyNumberFormat="1" applyFont="1" applyFill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5" fontId="2" fillId="2" borderId="0" xfId="0" applyNumberFormat="1" applyFont="1" applyFill="1" applyProtection="1"/>
    <xf numFmtId="0" fontId="3" fillId="2" borderId="0" xfId="0" applyFont="1" applyFill="1" applyProtection="1"/>
    <xf numFmtId="165" fontId="3" fillId="2" borderId="0" xfId="0" applyNumberFormat="1" applyFont="1" applyFill="1" applyProtection="1"/>
    <xf numFmtId="44" fontId="3" fillId="2" borderId="0" xfId="2" applyFont="1" applyFill="1" applyProtection="1"/>
    <xf numFmtId="166" fontId="3" fillId="2" borderId="0" xfId="2" applyNumberFormat="1" applyFont="1" applyFill="1" applyProtection="1"/>
    <xf numFmtId="0" fontId="0" fillId="0" borderId="0" xfId="0" applyProtection="1"/>
    <xf numFmtId="14" fontId="4" fillId="0" borderId="1" xfId="0" applyNumberFormat="1" applyFont="1" applyBorder="1" applyProtection="1"/>
    <xf numFmtId="0" fontId="4" fillId="0" borderId="1" xfId="0" applyFont="1" applyBorder="1" applyProtection="1"/>
    <xf numFmtId="14" fontId="4" fillId="0" borderId="0" xfId="0" applyNumberFormat="1" applyFont="1" applyBorder="1" applyProtection="1"/>
    <xf numFmtId="0" fontId="4" fillId="0" borderId="0" xfId="0" applyFont="1" applyBorder="1" applyProtection="1"/>
    <xf numFmtId="0" fontId="4" fillId="0" borderId="0" xfId="0" applyFont="1" applyAlignment="1" applyProtection="1">
      <alignment horizontal="centerContinuous"/>
    </xf>
    <xf numFmtId="164" fontId="4" fillId="0" borderId="0" xfId="0" applyNumberFormat="1" applyFont="1" applyAlignment="1" applyProtection="1">
      <alignment horizontal="center"/>
    </xf>
    <xf numFmtId="0" fontId="4" fillId="2" borderId="2" xfId="0" applyFont="1" applyFill="1" applyBorder="1" applyAlignment="1" applyProtection="1">
      <alignment horizontal="centerContinuous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Continuous"/>
    </xf>
    <xf numFmtId="0" fontId="4" fillId="0" borderId="0" xfId="0" applyFont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4" fillId="0" borderId="0" xfId="0" applyFont="1" applyProtection="1"/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4" fontId="4" fillId="0" borderId="0" xfId="0" applyNumberFormat="1" applyFont="1" applyProtection="1"/>
    <xf numFmtId="43" fontId="4" fillId="0" borderId="0" xfId="1" applyNumberFormat="1" applyFont="1" applyProtection="1"/>
    <xf numFmtId="10" fontId="4" fillId="0" borderId="0" xfId="3" applyNumberFormat="1" applyFont="1" applyProtection="1"/>
    <xf numFmtId="43" fontId="6" fillId="0" borderId="0" xfId="1" applyNumberFormat="1" applyFont="1" applyProtection="1"/>
    <xf numFmtId="43" fontId="6" fillId="0" borderId="0" xfId="1" applyNumberFormat="1" applyFont="1" applyFill="1" applyProtection="1"/>
    <xf numFmtId="0" fontId="0" fillId="0" borderId="0" xfId="0" applyAlignment="1" applyProtection="1">
      <alignment horizontal="center"/>
    </xf>
    <xf numFmtId="43" fontId="4" fillId="0" borderId="0" xfId="1" applyNumberFormat="1" applyFont="1" applyBorder="1" applyProtection="1"/>
    <xf numFmtId="14" fontId="4" fillId="0" borderId="0" xfId="1" applyNumberFormat="1" applyFont="1" applyBorder="1" applyAlignment="1" applyProtection="1">
      <alignment vertical="center"/>
    </xf>
    <xf numFmtId="43" fontId="4" fillId="0" borderId="0" xfId="1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center"/>
    </xf>
    <xf numFmtId="10" fontId="4" fillId="0" borderId="0" xfId="3" applyNumberFormat="1" applyFont="1" applyBorder="1" applyProtection="1"/>
    <xf numFmtId="14" fontId="0" fillId="0" borderId="0" xfId="0" applyNumberFormat="1" applyProtection="1"/>
    <xf numFmtId="43" fontId="4" fillId="0" borderId="7" xfId="1" applyFont="1" applyBorder="1" applyProtection="1"/>
    <xf numFmtId="43" fontId="6" fillId="0" borderId="7" xfId="1" applyFont="1" applyBorder="1" applyProtection="1"/>
    <xf numFmtId="10" fontId="1" fillId="0" borderId="0" xfId="3" applyNumberFormat="1" applyProtection="1"/>
    <xf numFmtId="0" fontId="0" fillId="0" borderId="0" xfId="0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4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2" borderId="8" xfId="0" applyFill="1" applyBorder="1" applyAlignment="1" applyProtection="1">
      <alignment wrapText="1"/>
    </xf>
    <xf numFmtId="0" fontId="0" fillId="2" borderId="9" xfId="0" applyFill="1" applyBorder="1" applyAlignment="1" applyProtection="1">
      <alignment wrapText="1"/>
    </xf>
    <xf numFmtId="0" fontId="0" fillId="2" borderId="10" xfId="0" applyFill="1" applyBorder="1" applyAlignment="1" applyProtection="1">
      <alignment wrapText="1"/>
    </xf>
    <xf numFmtId="0" fontId="0" fillId="2" borderId="11" xfId="0" applyFill="1" applyBorder="1" applyAlignment="1" applyProtection="1">
      <alignment wrapText="1"/>
    </xf>
    <xf numFmtId="0" fontId="0" fillId="2" borderId="6" xfId="0" applyFill="1" applyBorder="1" applyAlignment="1" applyProtection="1">
      <alignment wrapText="1"/>
    </xf>
    <xf numFmtId="0" fontId="0" fillId="2" borderId="12" xfId="0" applyFill="1" applyBorder="1" applyAlignment="1" applyProtection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="75" zoomScaleNormal="75" workbookViewId="0">
      <selection activeCell="M10" sqref="M10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1.140625" bestFit="1" customWidth="1"/>
    <col min="5" max="6" width="12.5703125" bestFit="1" customWidth="1"/>
    <col min="7" max="7" width="13.140625" customWidth="1"/>
    <col min="8" max="8" width="9.7109375" bestFit="1" customWidth="1"/>
    <col min="9" max="9" width="16.5703125" customWidth="1"/>
    <col min="10" max="10" width="9.28515625" bestFit="1" customWidth="1"/>
    <col min="11" max="11" width="15.140625" customWidth="1"/>
    <col min="12" max="12" width="14.85546875" customWidth="1"/>
    <col min="13" max="13" width="19.42578125" customWidth="1"/>
  </cols>
  <sheetData>
    <row r="1" spans="1:14" ht="15.75" x14ac:dyDescent="0.25">
      <c r="A1" s="1" t="s">
        <v>14</v>
      </c>
      <c r="B1" s="2"/>
      <c r="C1" s="3"/>
      <c r="D1" s="2"/>
      <c r="E1" s="4"/>
      <c r="F1" s="2"/>
      <c r="G1" s="2"/>
      <c r="H1" s="1" t="str">
        <f>+A1</f>
        <v xml:space="preserve">Note:  Please contact TPFA for interest only amounts if deferring principal payments.  </v>
      </c>
      <c r="I1" s="2"/>
      <c r="J1" s="2"/>
      <c r="K1" s="2"/>
      <c r="L1" s="5"/>
      <c r="M1" s="2"/>
    </row>
    <row r="4" spans="1:14" ht="13.5" thickBot="1" x14ac:dyDescent="0.25">
      <c r="A4" s="6"/>
      <c r="B4" s="72" t="s">
        <v>0</v>
      </c>
      <c r="C4" s="72"/>
      <c r="D4" s="72"/>
      <c r="E4" s="72"/>
      <c r="F4" s="7"/>
      <c r="H4" s="6"/>
      <c r="I4" s="72" t="s">
        <v>0</v>
      </c>
      <c r="J4" s="72"/>
      <c r="K4" s="72"/>
      <c r="L4" s="72"/>
      <c r="M4" s="7"/>
    </row>
    <row r="5" spans="1:14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4" x14ac:dyDescent="0.2">
      <c r="A6" s="10" t="s">
        <v>13</v>
      </c>
      <c r="B6" s="10"/>
      <c r="C6" s="10"/>
      <c r="D6" s="10"/>
      <c r="E6" s="10"/>
      <c r="F6" s="10"/>
      <c r="H6" s="10" t="s">
        <v>13</v>
      </c>
      <c r="I6" s="10"/>
      <c r="J6" s="10"/>
      <c r="K6" s="10"/>
      <c r="L6" s="10"/>
      <c r="M6" s="10"/>
    </row>
    <row r="7" spans="1:14" x14ac:dyDescent="0.2">
      <c r="A7" s="10" t="s">
        <v>12</v>
      </c>
      <c r="B7" s="10"/>
      <c r="C7" s="10"/>
      <c r="D7" s="10"/>
      <c r="E7" s="10"/>
      <c r="F7" s="10"/>
      <c r="H7" s="10" t="s">
        <v>12</v>
      </c>
      <c r="I7" s="10"/>
      <c r="J7" s="10"/>
      <c r="K7" s="10"/>
      <c r="L7" s="10"/>
      <c r="M7" s="10"/>
    </row>
    <row r="8" spans="1:14" ht="13.5" thickBot="1" x14ac:dyDescent="0.25">
      <c r="A8" s="10"/>
      <c r="B8" s="10"/>
      <c r="C8" s="10"/>
      <c r="D8" s="10"/>
      <c r="E8" s="10"/>
      <c r="F8" s="10"/>
      <c r="H8" s="73" t="s">
        <v>1</v>
      </c>
      <c r="I8" s="73"/>
      <c r="J8" s="73"/>
      <c r="K8" s="73"/>
      <c r="L8" s="73"/>
      <c r="M8" s="73"/>
    </row>
    <row r="9" spans="1:14" ht="13.5" thickBot="1" x14ac:dyDescent="0.25">
      <c r="A9" s="11"/>
      <c r="B9" s="12" t="s">
        <v>2</v>
      </c>
      <c r="C9" s="13"/>
      <c r="D9" s="13"/>
      <c r="E9" s="14"/>
      <c r="F9" s="15"/>
      <c r="I9" s="74" t="s">
        <v>3</v>
      </c>
      <c r="J9" s="75"/>
      <c r="K9" s="75"/>
      <c r="L9" s="76"/>
      <c r="M9" s="16" t="s">
        <v>4</v>
      </c>
    </row>
    <row r="10" spans="1:14" ht="16.5" thickBot="1" x14ac:dyDescent="0.3">
      <c r="A10" s="17"/>
      <c r="B10" s="17"/>
      <c r="C10" s="17"/>
      <c r="D10" s="17"/>
      <c r="E10" s="17"/>
      <c r="F10" s="17"/>
      <c r="I10" s="77"/>
      <c r="J10" s="78"/>
      <c r="K10" s="78"/>
      <c r="L10" s="79"/>
      <c r="M10" s="18">
        <v>6</v>
      </c>
    </row>
    <row r="11" spans="1:14" x14ac:dyDescent="0.2">
      <c r="A11" s="15" t="s">
        <v>5</v>
      </c>
      <c r="B11" s="15"/>
      <c r="C11" s="15"/>
      <c r="D11" s="15"/>
      <c r="E11" s="15"/>
      <c r="F11" s="15" t="s">
        <v>6</v>
      </c>
      <c r="H11" s="15" t="s">
        <v>5</v>
      </c>
      <c r="I11" s="15"/>
      <c r="J11" s="15"/>
      <c r="K11" s="15"/>
      <c r="L11" s="15"/>
      <c r="M11" s="15" t="s">
        <v>6</v>
      </c>
    </row>
    <row r="12" spans="1:14" x14ac:dyDescent="0.2">
      <c r="A12" s="19" t="s">
        <v>7</v>
      </c>
      <c r="B12" s="19" t="s">
        <v>8</v>
      </c>
      <c r="C12" s="19" t="s">
        <v>9</v>
      </c>
      <c r="D12" s="19" t="s">
        <v>10</v>
      </c>
      <c r="E12" s="19" t="s">
        <v>11</v>
      </c>
      <c r="F12" s="19" t="s">
        <v>11</v>
      </c>
      <c r="H12" s="19" t="s">
        <v>7</v>
      </c>
      <c r="I12" s="19" t="s">
        <v>8</v>
      </c>
      <c r="J12" s="19" t="s">
        <v>9</v>
      </c>
      <c r="K12" s="19" t="s">
        <v>10</v>
      </c>
      <c r="L12" s="19" t="s">
        <v>11</v>
      </c>
      <c r="M12" s="19" t="s">
        <v>11</v>
      </c>
    </row>
    <row r="13" spans="1:14" x14ac:dyDescent="0.2">
      <c r="A13" s="34"/>
      <c r="B13" s="34"/>
      <c r="C13" s="34"/>
      <c r="D13" s="34"/>
      <c r="E13" s="34"/>
      <c r="F13" s="34"/>
      <c r="H13" s="34"/>
      <c r="I13" s="34"/>
      <c r="J13" s="34"/>
      <c r="K13" s="34"/>
      <c r="L13" s="34"/>
      <c r="M13" s="34"/>
    </row>
    <row r="14" spans="1:14" x14ac:dyDescent="0.2">
      <c r="A14" s="20">
        <v>40787</v>
      </c>
      <c r="B14" s="21">
        <v>0</v>
      </c>
      <c r="C14" s="22"/>
      <c r="D14" s="21">
        <v>0</v>
      </c>
      <c r="E14" s="21">
        <v>0</v>
      </c>
      <c r="F14" s="21">
        <v>0</v>
      </c>
      <c r="H14" s="20">
        <f>+A14</f>
        <v>40787</v>
      </c>
      <c r="I14" s="21"/>
      <c r="J14" s="22"/>
      <c r="K14" s="21"/>
      <c r="L14" s="21"/>
      <c r="M14" s="21"/>
    </row>
    <row r="15" spans="1:14" x14ac:dyDescent="0.2">
      <c r="A15" s="20">
        <v>40940</v>
      </c>
      <c r="B15" s="21">
        <v>0</v>
      </c>
      <c r="C15" s="22"/>
      <c r="D15" s="21">
        <v>25000</v>
      </c>
      <c r="E15" s="21">
        <v>25000</v>
      </c>
      <c r="F15" s="21">
        <v>0</v>
      </c>
      <c r="H15" s="20">
        <f t="shared" ref="H15:H54" si="0">+A15</f>
        <v>40940</v>
      </c>
      <c r="I15" s="23">
        <f t="shared" ref="I15:I55" si="1">+B15*$M$10</f>
        <v>0</v>
      </c>
      <c r="J15" s="22"/>
      <c r="K15" s="23">
        <f t="shared" ref="K15:K55" si="2">+D15*$M$10</f>
        <v>150000</v>
      </c>
      <c r="L15" s="23">
        <f t="shared" ref="L15:L53" si="3">+I15+K15</f>
        <v>150000</v>
      </c>
      <c r="M15" s="23"/>
    </row>
    <row r="16" spans="1:14" x14ac:dyDescent="0.2">
      <c r="A16" s="20">
        <v>41122</v>
      </c>
      <c r="B16" s="21">
        <v>25000</v>
      </c>
      <c r="C16" s="22">
        <v>0.06</v>
      </c>
      <c r="D16" s="21">
        <v>30000</v>
      </c>
      <c r="E16" s="21">
        <v>55000</v>
      </c>
      <c r="F16" s="21">
        <v>80000</v>
      </c>
      <c r="H16" s="20">
        <f t="shared" si="0"/>
        <v>41122</v>
      </c>
      <c r="I16" s="23">
        <f t="shared" si="1"/>
        <v>150000</v>
      </c>
      <c r="J16" s="22">
        <v>0.06</v>
      </c>
      <c r="K16" s="23">
        <f t="shared" si="2"/>
        <v>180000</v>
      </c>
      <c r="L16" s="23">
        <f t="shared" si="3"/>
        <v>330000</v>
      </c>
      <c r="M16" s="32">
        <f>+L15+L16</f>
        <v>480000</v>
      </c>
      <c r="N16" s="33" t="s">
        <v>15</v>
      </c>
    </row>
    <row r="17" spans="1:14" x14ac:dyDescent="0.2">
      <c r="A17" s="20">
        <v>41306</v>
      </c>
      <c r="B17" s="21">
        <v>0</v>
      </c>
      <c r="C17" s="22"/>
      <c r="D17" s="21">
        <v>29250</v>
      </c>
      <c r="E17" s="21">
        <v>29250</v>
      </c>
      <c r="F17" s="21">
        <v>0</v>
      </c>
      <c r="H17" s="20">
        <f t="shared" si="0"/>
        <v>41306</v>
      </c>
      <c r="I17" s="23">
        <f t="shared" si="1"/>
        <v>0</v>
      </c>
      <c r="J17" s="22"/>
      <c r="K17" s="23">
        <f t="shared" si="2"/>
        <v>175500</v>
      </c>
      <c r="L17" s="23">
        <f t="shared" si="3"/>
        <v>175500</v>
      </c>
      <c r="M17" s="32"/>
    </row>
    <row r="18" spans="1:14" x14ac:dyDescent="0.2">
      <c r="A18" s="20">
        <v>41487</v>
      </c>
      <c r="B18" s="21">
        <v>30000</v>
      </c>
      <c r="C18" s="22">
        <v>0.06</v>
      </c>
      <c r="D18" s="21">
        <v>29250</v>
      </c>
      <c r="E18" s="21">
        <v>59250</v>
      </c>
      <c r="F18" s="21">
        <v>88500</v>
      </c>
      <c r="H18" s="20">
        <f t="shared" si="0"/>
        <v>41487</v>
      </c>
      <c r="I18" s="23">
        <f t="shared" si="1"/>
        <v>180000</v>
      </c>
      <c r="J18" s="22">
        <v>0.06</v>
      </c>
      <c r="K18" s="23">
        <f t="shared" si="2"/>
        <v>175500</v>
      </c>
      <c r="L18" s="23">
        <f t="shared" si="3"/>
        <v>355500</v>
      </c>
      <c r="M18" s="32">
        <f>+L17+L18</f>
        <v>531000</v>
      </c>
      <c r="N18" s="33" t="s">
        <v>16</v>
      </c>
    </row>
    <row r="19" spans="1:14" x14ac:dyDescent="0.2">
      <c r="A19" s="20">
        <v>41671</v>
      </c>
      <c r="B19" s="21">
        <v>0</v>
      </c>
      <c r="C19" s="22"/>
      <c r="D19" s="21">
        <v>28350</v>
      </c>
      <c r="E19" s="21">
        <v>28350</v>
      </c>
      <c r="F19" s="21">
        <v>0</v>
      </c>
      <c r="H19" s="20">
        <f t="shared" si="0"/>
        <v>41671</v>
      </c>
      <c r="I19" s="23">
        <f t="shared" si="1"/>
        <v>0</v>
      </c>
      <c r="J19" s="22"/>
      <c r="K19" s="23">
        <f t="shared" si="2"/>
        <v>170100</v>
      </c>
      <c r="L19" s="23">
        <f t="shared" si="3"/>
        <v>170100</v>
      </c>
      <c r="M19" s="32"/>
    </row>
    <row r="20" spans="1:14" x14ac:dyDescent="0.2">
      <c r="A20" s="20">
        <v>41852</v>
      </c>
      <c r="B20" s="21">
        <v>30000</v>
      </c>
      <c r="C20" s="22">
        <f>+C18</f>
        <v>0.06</v>
      </c>
      <c r="D20" s="21">
        <v>28350</v>
      </c>
      <c r="E20" s="21">
        <v>58350</v>
      </c>
      <c r="F20" s="21">
        <v>86700</v>
      </c>
      <c r="H20" s="20">
        <f t="shared" si="0"/>
        <v>41852</v>
      </c>
      <c r="I20" s="23">
        <f t="shared" si="1"/>
        <v>180000</v>
      </c>
      <c r="J20" s="22">
        <f>+J18</f>
        <v>0.06</v>
      </c>
      <c r="K20" s="23">
        <f t="shared" si="2"/>
        <v>170100</v>
      </c>
      <c r="L20" s="23">
        <f t="shared" si="3"/>
        <v>350100</v>
      </c>
      <c r="M20" s="32">
        <f>+L19+L20</f>
        <v>520200</v>
      </c>
      <c r="N20" s="33" t="s">
        <v>17</v>
      </c>
    </row>
    <row r="21" spans="1:14" x14ac:dyDescent="0.2">
      <c r="A21" s="20">
        <v>42036</v>
      </c>
      <c r="B21" s="21">
        <v>0</v>
      </c>
      <c r="C21" s="22"/>
      <c r="D21" s="21">
        <v>27450</v>
      </c>
      <c r="E21" s="21">
        <v>27450</v>
      </c>
      <c r="F21" s="21">
        <v>0</v>
      </c>
      <c r="H21" s="20">
        <f t="shared" si="0"/>
        <v>42036</v>
      </c>
      <c r="I21" s="23">
        <f t="shared" si="1"/>
        <v>0</v>
      </c>
      <c r="J21" s="22"/>
      <c r="K21" s="23">
        <f t="shared" si="2"/>
        <v>164700</v>
      </c>
      <c r="L21" s="23">
        <f t="shared" si="3"/>
        <v>164700</v>
      </c>
      <c r="M21" s="32"/>
    </row>
    <row r="22" spans="1:14" x14ac:dyDescent="0.2">
      <c r="A22" s="20">
        <v>42217</v>
      </c>
      <c r="B22" s="21">
        <v>30000</v>
      </c>
      <c r="C22" s="22">
        <f>+C20</f>
        <v>0.06</v>
      </c>
      <c r="D22" s="21">
        <v>27450</v>
      </c>
      <c r="E22" s="21">
        <v>57450</v>
      </c>
      <c r="F22" s="21">
        <v>84900</v>
      </c>
      <c r="H22" s="20">
        <f t="shared" si="0"/>
        <v>42217</v>
      </c>
      <c r="I22" s="23">
        <f t="shared" si="1"/>
        <v>180000</v>
      </c>
      <c r="J22" s="22">
        <f>+J20</f>
        <v>0.06</v>
      </c>
      <c r="K22" s="23">
        <f t="shared" si="2"/>
        <v>164700</v>
      </c>
      <c r="L22" s="23">
        <f t="shared" si="3"/>
        <v>344700</v>
      </c>
      <c r="M22" s="32">
        <f>+L21+L22</f>
        <v>509400</v>
      </c>
      <c r="N22" s="33" t="s">
        <v>18</v>
      </c>
    </row>
    <row r="23" spans="1:14" x14ac:dyDescent="0.2">
      <c r="A23" s="20">
        <v>42401</v>
      </c>
      <c r="B23" s="21">
        <v>0</v>
      </c>
      <c r="C23" s="22"/>
      <c r="D23" s="21">
        <v>26550</v>
      </c>
      <c r="E23" s="21">
        <v>26550</v>
      </c>
      <c r="F23" s="21">
        <v>0</v>
      </c>
      <c r="H23" s="20">
        <f t="shared" si="0"/>
        <v>42401</v>
      </c>
      <c r="I23" s="23">
        <f t="shared" si="1"/>
        <v>0</v>
      </c>
      <c r="J23" s="22"/>
      <c r="K23" s="23">
        <f t="shared" si="2"/>
        <v>159300</v>
      </c>
      <c r="L23" s="23">
        <f t="shared" si="3"/>
        <v>159300</v>
      </c>
      <c r="M23" s="32"/>
    </row>
    <row r="24" spans="1:14" x14ac:dyDescent="0.2">
      <c r="A24" s="20">
        <v>42583</v>
      </c>
      <c r="B24" s="21">
        <v>35000</v>
      </c>
      <c r="C24" s="22">
        <f>+C22</f>
        <v>0.06</v>
      </c>
      <c r="D24" s="21">
        <v>26550</v>
      </c>
      <c r="E24" s="21">
        <v>61550</v>
      </c>
      <c r="F24" s="21">
        <v>88100</v>
      </c>
      <c r="H24" s="20">
        <f t="shared" si="0"/>
        <v>42583</v>
      </c>
      <c r="I24" s="23">
        <f t="shared" si="1"/>
        <v>210000</v>
      </c>
      <c r="J24" s="22">
        <f>+J22</f>
        <v>0.06</v>
      </c>
      <c r="K24" s="23">
        <f t="shared" si="2"/>
        <v>159300</v>
      </c>
      <c r="L24" s="23">
        <f t="shared" si="3"/>
        <v>369300</v>
      </c>
      <c r="M24" s="32">
        <f>+L23+L24</f>
        <v>528600</v>
      </c>
      <c r="N24" s="33" t="s">
        <v>19</v>
      </c>
    </row>
    <row r="25" spans="1:14" x14ac:dyDescent="0.2">
      <c r="A25" s="20">
        <v>42767</v>
      </c>
      <c r="B25" s="21">
        <v>0</v>
      </c>
      <c r="C25" s="22"/>
      <c r="D25" s="21">
        <v>25500</v>
      </c>
      <c r="E25" s="21">
        <v>25500</v>
      </c>
      <c r="F25" s="21">
        <v>0</v>
      </c>
      <c r="H25" s="20">
        <f t="shared" si="0"/>
        <v>42767</v>
      </c>
      <c r="I25" s="23">
        <f t="shared" si="1"/>
        <v>0</v>
      </c>
      <c r="J25" s="22"/>
      <c r="K25" s="23">
        <f t="shared" si="2"/>
        <v>153000</v>
      </c>
      <c r="L25" s="23">
        <f t="shared" si="3"/>
        <v>153000</v>
      </c>
      <c r="M25" s="32"/>
    </row>
    <row r="26" spans="1:14" x14ac:dyDescent="0.2">
      <c r="A26" s="20">
        <v>42948</v>
      </c>
      <c r="B26" s="21">
        <v>35000</v>
      </c>
      <c r="C26" s="22">
        <f>+C24</f>
        <v>0.06</v>
      </c>
      <c r="D26" s="21">
        <v>25500</v>
      </c>
      <c r="E26" s="21">
        <v>60500</v>
      </c>
      <c r="F26" s="21">
        <v>86000</v>
      </c>
      <c r="H26" s="20">
        <f t="shared" si="0"/>
        <v>42948</v>
      </c>
      <c r="I26" s="23">
        <f t="shared" si="1"/>
        <v>210000</v>
      </c>
      <c r="J26" s="22">
        <f>+J24</f>
        <v>0.06</v>
      </c>
      <c r="K26" s="23">
        <f t="shared" si="2"/>
        <v>153000</v>
      </c>
      <c r="L26" s="23">
        <f t="shared" si="3"/>
        <v>363000</v>
      </c>
      <c r="M26" s="32">
        <f>+L25+L26</f>
        <v>516000</v>
      </c>
      <c r="N26" s="33" t="s">
        <v>20</v>
      </c>
    </row>
    <row r="27" spans="1:14" x14ac:dyDescent="0.2">
      <c r="A27" s="20">
        <v>43132</v>
      </c>
      <c r="B27" s="21">
        <v>0</v>
      </c>
      <c r="C27" s="22"/>
      <c r="D27" s="21">
        <v>24450</v>
      </c>
      <c r="E27" s="21">
        <v>24450</v>
      </c>
      <c r="F27" s="21">
        <v>0</v>
      </c>
      <c r="H27" s="20">
        <f t="shared" si="0"/>
        <v>43132</v>
      </c>
      <c r="I27" s="23">
        <f t="shared" si="1"/>
        <v>0</v>
      </c>
      <c r="J27" s="22"/>
      <c r="K27" s="23">
        <f t="shared" si="2"/>
        <v>146700</v>
      </c>
      <c r="L27" s="23">
        <f t="shared" si="3"/>
        <v>146700</v>
      </c>
      <c r="M27" s="32"/>
    </row>
    <row r="28" spans="1:14" x14ac:dyDescent="0.2">
      <c r="A28" s="20">
        <v>43313</v>
      </c>
      <c r="B28" s="21">
        <v>40000</v>
      </c>
      <c r="C28" s="22">
        <f>+C26</f>
        <v>0.06</v>
      </c>
      <c r="D28" s="21">
        <v>24450</v>
      </c>
      <c r="E28" s="21">
        <v>64450</v>
      </c>
      <c r="F28" s="21">
        <v>88900</v>
      </c>
      <c r="H28" s="20">
        <f t="shared" si="0"/>
        <v>43313</v>
      </c>
      <c r="I28" s="23">
        <f t="shared" si="1"/>
        <v>240000</v>
      </c>
      <c r="J28" s="22">
        <f>+J26</f>
        <v>0.06</v>
      </c>
      <c r="K28" s="23">
        <f t="shared" si="2"/>
        <v>146700</v>
      </c>
      <c r="L28" s="23">
        <f t="shared" si="3"/>
        <v>386700</v>
      </c>
      <c r="M28" s="32">
        <f>+L27+L28</f>
        <v>533400</v>
      </c>
      <c r="N28" s="33" t="s">
        <v>21</v>
      </c>
    </row>
    <row r="29" spans="1:14" x14ac:dyDescent="0.2">
      <c r="A29" s="20">
        <v>43497</v>
      </c>
      <c r="B29" s="21">
        <v>0</v>
      </c>
      <c r="C29" s="22"/>
      <c r="D29" s="21">
        <v>23250</v>
      </c>
      <c r="E29" s="21">
        <v>23250</v>
      </c>
      <c r="F29" s="21">
        <v>0</v>
      </c>
      <c r="H29" s="20">
        <f t="shared" si="0"/>
        <v>43497</v>
      </c>
      <c r="I29" s="23">
        <f t="shared" si="1"/>
        <v>0</v>
      </c>
      <c r="J29" s="22"/>
      <c r="K29" s="23">
        <f t="shared" si="2"/>
        <v>139500</v>
      </c>
      <c r="L29" s="23">
        <f t="shared" si="3"/>
        <v>139500</v>
      </c>
      <c r="M29" s="32"/>
    </row>
    <row r="30" spans="1:14" x14ac:dyDescent="0.2">
      <c r="A30" s="20">
        <v>43678</v>
      </c>
      <c r="B30" s="21">
        <v>40000</v>
      </c>
      <c r="C30" s="22">
        <f>+C28</f>
        <v>0.06</v>
      </c>
      <c r="D30" s="21">
        <v>23250</v>
      </c>
      <c r="E30" s="21">
        <v>63250</v>
      </c>
      <c r="F30" s="21">
        <v>86500</v>
      </c>
      <c r="H30" s="20">
        <f t="shared" si="0"/>
        <v>43678</v>
      </c>
      <c r="I30" s="23">
        <f t="shared" si="1"/>
        <v>240000</v>
      </c>
      <c r="J30" s="22">
        <f>+J28</f>
        <v>0.06</v>
      </c>
      <c r="K30" s="23">
        <f t="shared" si="2"/>
        <v>139500</v>
      </c>
      <c r="L30" s="23">
        <f t="shared" si="3"/>
        <v>379500</v>
      </c>
      <c r="M30" s="32">
        <f>+L29+L30</f>
        <v>519000</v>
      </c>
      <c r="N30" s="33" t="s">
        <v>22</v>
      </c>
    </row>
    <row r="31" spans="1:14" x14ac:dyDescent="0.2">
      <c r="A31" s="20">
        <v>43862</v>
      </c>
      <c r="B31" s="21">
        <v>0</v>
      </c>
      <c r="C31" s="22"/>
      <c r="D31" s="21">
        <v>22050</v>
      </c>
      <c r="E31" s="21">
        <v>22050</v>
      </c>
      <c r="F31" s="21">
        <v>0</v>
      </c>
      <c r="H31" s="20">
        <f t="shared" si="0"/>
        <v>43862</v>
      </c>
      <c r="I31" s="23">
        <f t="shared" si="1"/>
        <v>0</v>
      </c>
      <c r="J31" s="22"/>
      <c r="K31" s="23">
        <f t="shared" si="2"/>
        <v>132300</v>
      </c>
      <c r="L31" s="23">
        <f t="shared" si="3"/>
        <v>132300</v>
      </c>
      <c r="M31" s="32"/>
    </row>
    <row r="32" spans="1:14" x14ac:dyDescent="0.2">
      <c r="A32" s="20">
        <v>44044</v>
      </c>
      <c r="B32" s="21">
        <v>45000</v>
      </c>
      <c r="C32" s="22">
        <f>+C30</f>
        <v>0.06</v>
      </c>
      <c r="D32" s="21">
        <v>22050</v>
      </c>
      <c r="E32" s="21">
        <v>67050</v>
      </c>
      <c r="F32" s="21">
        <v>89100</v>
      </c>
      <c r="H32" s="20">
        <f t="shared" si="0"/>
        <v>44044</v>
      </c>
      <c r="I32" s="23">
        <f t="shared" si="1"/>
        <v>270000</v>
      </c>
      <c r="J32" s="22">
        <f>+J30</f>
        <v>0.06</v>
      </c>
      <c r="K32" s="23">
        <f t="shared" si="2"/>
        <v>132300</v>
      </c>
      <c r="L32" s="23">
        <f t="shared" si="3"/>
        <v>402300</v>
      </c>
      <c r="M32" s="32">
        <f>+L31+L32</f>
        <v>534600</v>
      </c>
      <c r="N32" s="33" t="s">
        <v>23</v>
      </c>
    </row>
    <row r="33" spans="1:14" x14ac:dyDescent="0.2">
      <c r="A33" s="20">
        <v>44228</v>
      </c>
      <c r="B33" s="21">
        <v>0</v>
      </c>
      <c r="C33" s="22"/>
      <c r="D33" s="21">
        <v>20700</v>
      </c>
      <c r="E33" s="21">
        <v>20700</v>
      </c>
      <c r="F33" s="21">
        <v>0</v>
      </c>
      <c r="H33" s="20">
        <f t="shared" si="0"/>
        <v>44228</v>
      </c>
      <c r="I33" s="23">
        <f t="shared" si="1"/>
        <v>0</v>
      </c>
      <c r="J33" s="22"/>
      <c r="K33" s="23">
        <f t="shared" si="2"/>
        <v>124200</v>
      </c>
      <c r="L33" s="23">
        <f t="shared" si="3"/>
        <v>124200</v>
      </c>
      <c r="M33" s="32"/>
    </row>
    <row r="34" spans="1:14" x14ac:dyDescent="0.2">
      <c r="A34" s="20">
        <v>44409</v>
      </c>
      <c r="B34" s="21">
        <v>45000</v>
      </c>
      <c r="C34" s="22">
        <f>+C32</f>
        <v>0.06</v>
      </c>
      <c r="D34" s="21">
        <v>20700</v>
      </c>
      <c r="E34" s="21">
        <v>65700</v>
      </c>
      <c r="F34" s="21">
        <v>86400</v>
      </c>
      <c r="H34" s="20">
        <f t="shared" si="0"/>
        <v>44409</v>
      </c>
      <c r="I34" s="23">
        <f t="shared" si="1"/>
        <v>270000</v>
      </c>
      <c r="J34" s="22">
        <f>+J32</f>
        <v>0.06</v>
      </c>
      <c r="K34" s="23">
        <f t="shared" si="2"/>
        <v>124200</v>
      </c>
      <c r="L34" s="23">
        <f t="shared" si="3"/>
        <v>394200</v>
      </c>
      <c r="M34" s="32">
        <f>+L33+L34</f>
        <v>518400</v>
      </c>
      <c r="N34" s="33" t="s">
        <v>24</v>
      </c>
    </row>
    <row r="35" spans="1:14" x14ac:dyDescent="0.2">
      <c r="A35" s="20">
        <v>44593</v>
      </c>
      <c r="B35" s="21">
        <v>0</v>
      </c>
      <c r="C35" s="22"/>
      <c r="D35" s="21">
        <v>19350</v>
      </c>
      <c r="E35" s="21">
        <v>19350</v>
      </c>
      <c r="F35" s="21">
        <v>0</v>
      </c>
      <c r="H35" s="20">
        <f t="shared" si="0"/>
        <v>44593</v>
      </c>
      <c r="I35" s="23">
        <f t="shared" si="1"/>
        <v>0</v>
      </c>
      <c r="J35" s="22"/>
      <c r="K35" s="23">
        <f t="shared" si="2"/>
        <v>116100</v>
      </c>
      <c r="L35" s="23">
        <f t="shared" si="3"/>
        <v>116100</v>
      </c>
      <c r="M35" s="32"/>
    </row>
    <row r="36" spans="1:14" x14ac:dyDescent="0.2">
      <c r="A36" s="8">
        <v>44774</v>
      </c>
      <c r="B36" s="24">
        <v>50000</v>
      </c>
      <c r="C36" s="22">
        <f>+C34</f>
        <v>0.06</v>
      </c>
      <c r="D36" s="24">
        <v>19350</v>
      </c>
      <c r="E36" s="21">
        <v>69350</v>
      </c>
      <c r="F36" s="21">
        <v>88700</v>
      </c>
      <c r="H36" s="20">
        <f t="shared" si="0"/>
        <v>44774</v>
      </c>
      <c r="I36" s="23">
        <f t="shared" si="1"/>
        <v>300000</v>
      </c>
      <c r="J36" s="22">
        <f>+J34</f>
        <v>0.06</v>
      </c>
      <c r="K36" s="23">
        <f t="shared" si="2"/>
        <v>116100</v>
      </c>
      <c r="L36" s="23">
        <f t="shared" si="3"/>
        <v>416100</v>
      </c>
      <c r="M36" s="32">
        <f>+L35+L36</f>
        <v>532200</v>
      </c>
      <c r="N36" s="33" t="s">
        <v>25</v>
      </c>
    </row>
    <row r="37" spans="1:14" x14ac:dyDescent="0.2">
      <c r="A37" s="25">
        <v>44958</v>
      </c>
      <c r="B37" s="26">
        <v>0</v>
      </c>
      <c r="C37" s="22"/>
      <c r="D37" s="26">
        <v>17850</v>
      </c>
      <c r="E37" s="21">
        <v>17850</v>
      </c>
      <c r="F37" s="21">
        <v>0</v>
      </c>
      <c r="H37" s="20">
        <f t="shared" si="0"/>
        <v>44958</v>
      </c>
      <c r="I37" s="23">
        <f t="shared" si="1"/>
        <v>0</v>
      </c>
      <c r="J37" s="22"/>
      <c r="K37" s="23">
        <f t="shared" si="2"/>
        <v>107100</v>
      </c>
      <c r="L37" s="23">
        <f t="shared" si="3"/>
        <v>107100</v>
      </c>
      <c r="M37" s="32"/>
    </row>
    <row r="38" spans="1:14" x14ac:dyDescent="0.2">
      <c r="A38" s="20">
        <v>45139</v>
      </c>
      <c r="B38" s="21">
        <v>50000</v>
      </c>
      <c r="C38" s="22">
        <f>+C36</f>
        <v>0.06</v>
      </c>
      <c r="D38" s="21">
        <v>17850</v>
      </c>
      <c r="E38" s="21">
        <v>67850</v>
      </c>
      <c r="F38" s="21">
        <v>85700</v>
      </c>
      <c r="H38" s="20">
        <f t="shared" si="0"/>
        <v>45139</v>
      </c>
      <c r="I38" s="23">
        <f t="shared" si="1"/>
        <v>300000</v>
      </c>
      <c r="J38" s="22">
        <f>+J36</f>
        <v>0.06</v>
      </c>
      <c r="K38" s="23">
        <f t="shared" si="2"/>
        <v>107100</v>
      </c>
      <c r="L38" s="23">
        <f t="shared" si="3"/>
        <v>407100</v>
      </c>
      <c r="M38" s="32">
        <f>+L37+L38</f>
        <v>514200</v>
      </c>
      <c r="N38" s="33" t="s">
        <v>26</v>
      </c>
    </row>
    <row r="39" spans="1:14" x14ac:dyDescent="0.2">
      <c r="A39" s="20">
        <v>45323</v>
      </c>
      <c r="B39" s="21">
        <v>0</v>
      </c>
      <c r="C39" s="22"/>
      <c r="D39" s="21">
        <v>16350</v>
      </c>
      <c r="E39" s="21">
        <v>16350</v>
      </c>
      <c r="F39" s="21">
        <v>0</v>
      </c>
      <c r="H39" s="20">
        <f t="shared" si="0"/>
        <v>45323</v>
      </c>
      <c r="I39" s="23">
        <f t="shared" si="1"/>
        <v>0</v>
      </c>
      <c r="J39" s="22"/>
      <c r="K39" s="23">
        <f t="shared" si="2"/>
        <v>98100</v>
      </c>
      <c r="L39" s="23">
        <f t="shared" si="3"/>
        <v>98100</v>
      </c>
      <c r="M39" s="32"/>
    </row>
    <row r="40" spans="1:14" x14ac:dyDescent="0.2">
      <c r="A40" s="20">
        <v>45505</v>
      </c>
      <c r="B40" s="21">
        <v>55000</v>
      </c>
      <c r="C40" s="22">
        <f>+C38</f>
        <v>0.06</v>
      </c>
      <c r="D40" s="21">
        <v>16350</v>
      </c>
      <c r="E40" s="21">
        <v>71350</v>
      </c>
      <c r="F40" s="21">
        <v>87700</v>
      </c>
      <c r="H40" s="20">
        <f t="shared" si="0"/>
        <v>45505</v>
      </c>
      <c r="I40" s="23">
        <f t="shared" si="1"/>
        <v>330000</v>
      </c>
      <c r="J40" s="22">
        <f>+J38</f>
        <v>0.06</v>
      </c>
      <c r="K40" s="23">
        <f t="shared" si="2"/>
        <v>98100</v>
      </c>
      <c r="L40" s="23">
        <f t="shared" si="3"/>
        <v>428100</v>
      </c>
      <c r="M40" s="32">
        <f>+L39+L40</f>
        <v>526200</v>
      </c>
      <c r="N40" s="33" t="s">
        <v>27</v>
      </c>
    </row>
    <row r="41" spans="1:14" x14ac:dyDescent="0.2">
      <c r="A41" s="20">
        <v>45689</v>
      </c>
      <c r="B41" s="21">
        <v>0</v>
      </c>
      <c r="C41" s="22"/>
      <c r="D41" s="21">
        <v>14700</v>
      </c>
      <c r="E41" s="21">
        <v>14700</v>
      </c>
      <c r="F41" s="21">
        <v>0</v>
      </c>
      <c r="H41" s="20">
        <f t="shared" si="0"/>
        <v>45689</v>
      </c>
      <c r="I41" s="23">
        <f t="shared" si="1"/>
        <v>0</v>
      </c>
      <c r="J41" s="22"/>
      <c r="K41" s="23">
        <f t="shared" si="2"/>
        <v>88200</v>
      </c>
      <c r="L41" s="23">
        <f t="shared" si="3"/>
        <v>88200</v>
      </c>
      <c r="M41" s="32"/>
    </row>
    <row r="42" spans="1:14" x14ac:dyDescent="0.2">
      <c r="A42" s="20">
        <v>45870</v>
      </c>
      <c r="B42" s="21">
        <v>60000</v>
      </c>
      <c r="C42" s="22">
        <f>+C40</f>
        <v>0.06</v>
      </c>
      <c r="D42" s="21">
        <v>14700</v>
      </c>
      <c r="E42" s="21">
        <v>74700</v>
      </c>
      <c r="F42" s="21">
        <v>89400</v>
      </c>
      <c r="H42" s="20">
        <f t="shared" si="0"/>
        <v>45870</v>
      </c>
      <c r="I42" s="23">
        <f t="shared" si="1"/>
        <v>360000</v>
      </c>
      <c r="J42" s="22">
        <f>+J40</f>
        <v>0.06</v>
      </c>
      <c r="K42" s="23">
        <f t="shared" si="2"/>
        <v>88200</v>
      </c>
      <c r="L42" s="23">
        <f t="shared" si="3"/>
        <v>448200</v>
      </c>
      <c r="M42" s="32">
        <f>+L41+L42</f>
        <v>536400</v>
      </c>
      <c r="N42" s="33" t="s">
        <v>28</v>
      </c>
    </row>
    <row r="43" spans="1:14" x14ac:dyDescent="0.2">
      <c r="A43" s="20">
        <v>46054</v>
      </c>
      <c r="B43" s="21">
        <v>0</v>
      </c>
      <c r="C43" s="22"/>
      <c r="D43" s="21">
        <v>12900</v>
      </c>
      <c r="E43" s="21">
        <v>12900</v>
      </c>
      <c r="F43" s="21">
        <v>0</v>
      </c>
      <c r="H43" s="20">
        <f t="shared" si="0"/>
        <v>46054</v>
      </c>
      <c r="I43" s="23">
        <f t="shared" si="1"/>
        <v>0</v>
      </c>
      <c r="J43" s="22"/>
      <c r="K43" s="23">
        <f t="shared" si="2"/>
        <v>77400</v>
      </c>
      <c r="L43" s="23">
        <f t="shared" si="3"/>
        <v>77400</v>
      </c>
      <c r="M43" s="32"/>
    </row>
    <row r="44" spans="1:14" x14ac:dyDescent="0.2">
      <c r="A44" s="20">
        <v>46235</v>
      </c>
      <c r="B44" s="21">
        <v>60000</v>
      </c>
      <c r="C44" s="22">
        <f>+C42</f>
        <v>0.06</v>
      </c>
      <c r="D44" s="21">
        <v>12900</v>
      </c>
      <c r="E44" s="21">
        <v>72900</v>
      </c>
      <c r="F44" s="21">
        <v>85800</v>
      </c>
      <c r="H44" s="20">
        <f t="shared" si="0"/>
        <v>46235</v>
      </c>
      <c r="I44" s="23">
        <f t="shared" si="1"/>
        <v>360000</v>
      </c>
      <c r="J44" s="22">
        <f>+J42</f>
        <v>0.06</v>
      </c>
      <c r="K44" s="23">
        <f t="shared" si="2"/>
        <v>77400</v>
      </c>
      <c r="L44" s="23">
        <f t="shared" si="3"/>
        <v>437400</v>
      </c>
      <c r="M44" s="32">
        <f>+L43+L44</f>
        <v>514800</v>
      </c>
      <c r="N44" s="33" t="s">
        <v>29</v>
      </c>
    </row>
    <row r="45" spans="1:14" x14ac:dyDescent="0.2">
      <c r="A45" s="20">
        <v>46419</v>
      </c>
      <c r="B45" s="21">
        <v>0</v>
      </c>
      <c r="C45" s="22"/>
      <c r="D45" s="21">
        <v>11100</v>
      </c>
      <c r="E45" s="21">
        <v>11100</v>
      </c>
      <c r="F45" s="21">
        <v>0</v>
      </c>
      <c r="H45" s="20">
        <f t="shared" si="0"/>
        <v>46419</v>
      </c>
      <c r="I45" s="23">
        <f t="shared" si="1"/>
        <v>0</v>
      </c>
      <c r="J45" s="22"/>
      <c r="K45" s="23">
        <f t="shared" si="2"/>
        <v>66600</v>
      </c>
      <c r="L45" s="23">
        <f t="shared" si="3"/>
        <v>66600</v>
      </c>
      <c r="M45" s="32"/>
    </row>
    <row r="46" spans="1:14" x14ac:dyDescent="0.2">
      <c r="A46" s="20">
        <v>46600</v>
      </c>
      <c r="B46" s="21">
        <v>65000</v>
      </c>
      <c r="C46" s="22">
        <f>+C44</f>
        <v>0.06</v>
      </c>
      <c r="D46" s="21">
        <v>11100</v>
      </c>
      <c r="E46" s="21">
        <v>76100</v>
      </c>
      <c r="F46" s="21">
        <v>87200</v>
      </c>
      <c r="H46" s="20">
        <f t="shared" si="0"/>
        <v>46600</v>
      </c>
      <c r="I46" s="23">
        <f t="shared" si="1"/>
        <v>390000</v>
      </c>
      <c r="J46" s="22">
        <f>+J44</f>
        <v>0.06</v>
      </c>
      <c r="K46" s="23">
        <f t="shared" si="2"/>
        <v>66600</v>
      </c>
      <c r="L46" s="23">
        <f t="shared" si="3"/>
        <v>456600</v>
      </c>
      <c r="M46" s="32">
        <f>+L45+L46</f>
        <v>523200</v>
      </c>
      <c r="N46" s="33" t="s">
        <v>30</v>
      </c>
    </row>
    <row r="47" spans="1:14" x14ac:dyDescent="0.2">
      <c r="A47" s="20">
        <v>46784</v>
      </c>
      <c r="B47" s="21">
        <v>0</v>
      </c>
      <c r="C47" s="22"/>
      <c r="D47" s="21">
        <v>9150</v>
      </c>
      <c r="E47" s="21">
        <v>9150</v>
      </c>
      <c r="F47" s="21">
        <v>0</v>
      </c>
      <c r="H47" s="20">
        <f t="shared" si="0"/>
        <v>46784</v>
      </c>
      <c r="I47" s="23">
        <f t="shared" si="1"/>
        <v>0</v>
      </c>
      <c r="J47" s="22"/>
      <c r="K47" s="23">
        <f t="shared" si="2"/>
        <v>54900</v>
      </c>
      <c r="L47" s="23">
        <f t="shared" si="3"/>
        <v>54900</v>
      </c>
      <c r="M47" s="32"/>
    </row>
    <row r="48" spans="1:14" x14ac:dyDescent="0.2">
      <c r="A48" s="20">
        <v>46966</v>
      </c>
      <c r="B48" s="21">
        <v>70000</v>
      </c>
      <c r="C48" s="22">
        <f>+C46</f>
        <v>0.06</v>
      </c>
      <c r="D48" s="21">
        <v>9150</v>
      </c>
      <c r="E48" s="21">
        <v>79150</v>
      </c>
      <c r="F48" s="21">
        <v>88300</v>
      </c>
      <c r="H48" s="20">
        <f t="shared" si="0"/>
        <v>46966</v>
      </c>
      <c r="I48" s="23">
        <f t="shared" si="1"/>
        <v>420000</v>
      </c>
      <c r="J48" s="22">
        <f>+J46</f>
        <v>0.06</v>
      </c>
      <c r="K48" s="23">
        <f t="shared" si="2"/>
        <v>54900</v>
      </c>
      <c r="L48" s="23">
        <f t="shared" si="3"/>
        <v>474900</v>
      </c>
      <c r="M48" s="32">
        <f>+L47+L48</f>
        <v>529800</v>
      </c>
      <c r="N48" s="33" t="s">
        <v>31</v>
      </c>
    </row>
    <row r="49" spans="1:14" x14ac:dyDescent="0.2">
      <c r="A49" s="20">
        <v>47150</v>
      </c>
      <c r="B49" s="21">
        <v>0</v>
      </c>
      <c r="C49" s="22"/>
      <c r="D49" s="21">
        <v>7050</v>
      </c>
      <c r="E49" s="21">
        <v>7050</v>
      </c>
      <c r="F49" s="21">
        <v>0</v>
      </c>
      <c r="H49" s="20">
        <f t="shared" si="0"/>
        <v>47150</v>
      </c>
      <c r="I49" s="23">
        <f t="shared" si="1"/>
        <v>0</v>
      </c>
      <c r="J49" s="22"/>
      <c r="K49" s="23">
        <f t="shared" si="2"/>
        <v>42300</v>
      </c>
      <c r="L49" s="23">
        <f t="shared" si="3"/>
        <v>42300</v>
      </c>
      <c r="M49" s="32"/>
    </row>
    <row r="50" spans="1:14" x14ac:dyDescent="0.2">
      <c r="A50" s="20">
        <v>47331</v>
      </c>
      <c r="B50" s="21">
        <v>75000</v>
      </c>
      <c r="C50" s="22">
        <f>+C48</f>
        <v>0.06</v>
      </c>
      <c r="D50" s="21">
        <v>7050</v>
      </c>
      <c r="E50" s="21">
        <v>82050</v>
      </c>
      <c r="F50" s="21">
        <v>89100</v>
      </c>
      <c r="H50" s="20">
        <f t="shared" si="0"/>
        <v>47331</v>
      </c>
      <c r="I50" s="23">
        <f t="shared" si="1"/>
        <v>450000</v>
      </c>
      <c r="J50" s="22">
        <f>+J48</f>
        <v>0.06</v>
      </c>
      <c r="K50" s="23">
        <f t="shared" si="2"/>
        <v>42300</v>
      </c>
      <c r="L50" s="23">
        <f t="shared" si="3"/>
        <v>492300</v>
      </c>
      <c r="M50" s="32">
        <f>+L49+L50</f>
        <v>534600</v>
      </c>
      <c r="N50" s="33" t="s">
        <v>32</v>
      </c>
    </row>
    <row r="51" spans="1:14" x14ac:dyDescent="0.2">
      <c r="A51" s="20">
        <v>47515</v>
      </c>
      <c r="B51" s="21">
        <v>0</v>
      </c>
      <c r="C51" s="22"/>
      <c r="D51" s="21">
        <v>4800</v>
      </c>
      <c r="E51" s="21">
        <v>4800</v>
      </c>
      <c r="F51" s="21">
        <v>0</v>
      </c>
      <c r="H51" s="20">
        <f t="shared" si="0"/>
        <v>47515</v>
      </c>
      <c r="I51" s="23">
        <f t="shared" si="1"/>
        <v>0</v>
      </c>
      <c r="J51" s="22"/>
      <c r="K51" s="23">
        <f t="shared" si="2"/>
        <v>28800</v>
      </c>
      <c r="L51" s="23">
        <f t="shared" si="3"/>
        <v>28800</v>
      </c>
      <c r="M51" s="32"/>
    </row>
    <row r="52" spans="1:14" x14ac:dyDescent="0.2">
      <c r="A52" s="20">
        <v>47696</v>
      </c>
      <c r="B52" s="21">
        <v>80000</v>
      </c>
      <c r="C52" s="22">
        <f>+C50</f>
        <v>0.06</v>
      </c>
      <c r="D52" s="21">
        <v>4800</v>
      </c>
      <c r="E52" s="21">
        <v>84800</v>
      </c>
      <c r="F52" s="21">
        <v>89600</v>
      </c>
      <c r="H52" s="20">
        <f t="shared" si="0"/>
        <v>47696</v>
      </c>
      <c r="I52" s="23">
        <f t="shared" si="1"/>
        <v>480000</v>
      </c>
      <c r="J52" s="22">
        <f>+J50</f>
        <v>0.06</v>
      </c>
      <c r="K52" s="23">
        <f t="shared" si="2"/>
        <v>28800</v>
      </c>
      <c r="L52" s="23">
        <f t="shared" si="3"/>
        <v>508800</v>
      </c>
      <c r="M52" s="32">
        <f>+L51+L52</f>
        <v>537600</v>
      </c>
      <c r="N52" s="35" t="s">
        <v>33</v>
      </c>
    </row>
    <row r="53" spans="1:14" x14ac:dyDescent="0.2">
      <c r="A53" s="20">
        <v>47880</v>
      </c>
      <c r="B53" s="24">
        <v>0</v>
      </c>
      <c r="C53" s="27"/>
      <c r="D53" s="24">
        <v>2400</v>
      </c>
      <c r="E53" s="21">
        <v>2400</v>
      </c>
      <c r="F53" s="21">
        <v>0</v>
      </c>
      <c r="H53" s="20">
        <f t="shared" si="0"/>
        <v>47880</v>
      </c>
      <c r="I53" s="23">
        <f t="shared" si="1"/>
        <v>0</v>
      </c>
      <c r="J53" s="27"/>
      <c r="K53" s="23">
        <f t="shared" si="2"/>
        <v>14400</v>
      </c>
      <c r="L53" s="23">
        <f t="shared" si="3"/>
        <v>14400</v>
      </c>
      <c r="M53" s="32"/>
    </row>
    <row r="54" spans="1:14" x14ac:dyDescent="0.2">
      <c r="A54" s="20">
        <v>48061</v>
      </c>
      <c r="B54" s="21">
        <v>80000</v>
      </c>
      <c r="C54" s="22">
        <f>+C52</f>
        <v>0.06</v>
      </c>
      <c r="D54" s="21">
        <v>2400</v>
      </c>
      <c r="E54" s="21">
        <v>82400</v>
      </c>
      <c r="F54" s="21">
        <v>84800</v>
      </c>
      <c r="H54" s="20">
        <f t="shared" si="0"/>
        <v>48061</v>
      </c>
      <c r="I54" s="23">
        <f t="shared" si="1"/>
        <v>480000</v>
      </c>
      <c r="J54" s="22">
        <f>+J52</f>
        <v>0.06</v>
      </c>
      <c r="K54" s="23">
        <f t="shared" si="2"/>
        <v>14400</v>
      </c>
      <c r="L54" s="23">
        <f>+K54+I54</f>
        <v>494400</v>
      </c>
      <c r="M54" s="32">
        <f>+L53+L54</f>
        <v>508800</v>
      </c>
      <c r="N54" s="35" t="s">
        <v>34</v>
      </c>
    </row>
    <row r="55" spans="1:14" x14ac:dyDescent="0.2">
      <c r="A55" s="28"/>
      <c r="B55" s="21">
        <v>0</v>
      </c>
      <c r="C55" s="22"/>
      <c r="D55" s="21">
        <v>0</v>
      </c>
      <c r="E55" s="21"/>
      <c r="F55" s="21"/>
      <c r="H55" s="28"/>
      <c r="I55" s="23">
        <f t="shared" si="1"/>
        <v>0</v>
      </c>
      <c r="J55" s="22"/>
      <c r="K55" s="23">
        <f t="shared" si="2"/>
        <v>0</v>
      </c>
      <c r="L55" s="23"/>
      <c r="M55" s="23"/>
    </row>
    <row r="56" spans="1:14" ht="13.5" thickBot="1" x14ac:dyDescent="0.25">
      <c r="B56" s="29">
        <f>SUM(B14:B54)</f>
        <v>1000000</v>
      </c>
      <c r="C56" s="29"/>
      <c r="D56" s="29">
        <f>SUM(D14:D54)</f>
        <v>741400</v>
      </c>
      <c r="E56" s="29">
        <f>SUM(E14:E54)</f>
        <v>1741400</v>
      </c>
      <c r="F56" s="29">
        <f>SUM(F14:F55)</f>
        <v>1741400</v>
      </c>
      <c r="I56" s="30">
        <f>SUM(I14:I54)</f>
        <v>6000000</v>
      </c>
      <c r="J56" s="29"/>
      <c r="K56" s="30">
        <f>SUM(K14:K54)</f>
        <v>4448400</v>
      </c>
      <c r="L56" s="30">
        <f>SUM(L14:L54)</f>
        <v>10448400</v>
      </c>
      <c r="M56" s="30">
        <f>SUM(M14:M55)</f>
        <v>10448400</v>
      </c>
      <c r="N56" s="33"/>
    </row>
    <row r="57" spans="1:14" ht="13.5" thickTop="1" x14ac:dyDescent="0.2">
      <c r="B57" s="31"/>
      <c r="I57" s="31"/>
    </row>
  </sheetData>
  <sheetProtection password="84BC" sheet="1" objects="1" scenarios="1"/>
  <customSheetViews>
    <customSheetView guid="{F0C4C757-8652-49A9-810D-372785E6D398}" scale="75" showPageBreaks="1" printArea="1">
      <selection activeCell="A10" sqref="A10"/>
      <colBreaks count="1" manualBreakCount="1">
        <brk id="7" max="1048575" man="1"/>
      </colBreaks>
      <pageMargins left="0.75" right="0.75" top="1" bottom="1" header="0.5" footer="0.5"/>
      <printOptions horizontalCentered="1"/>
      <pageSetup scale="88" orientation="portrait" r:id="rId1"/>
      <headerFooter alignWithMargins="0"/>
    </customSheetView>
  </customSheetViews>
  <mergeCells count="4">
    <mergeCell ref="B4:E4"/>
    <mergeCell ref="I4:L4"/>
    <mergeCell ref="H8:M8"/>
    <mergeCell ref="I9:L10"/>
  </mergeCells>
  <phoneticPr fontId="0" type="noConversion"/>
  <printOptions horizontalCentered="1"/>
  <pageMargins left="0.75" right="0.75" top="1" bottom="1" header="0.5" footer="0.5"/>
  <pageSetup scale="88" orientation="portrait" r:id="rId2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="75" zoomScaleNormal="75" workbookViewId="0">
      <selection activeCell="M10" sqref="M10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1.140625" bestFit="1" customWidth="1"/>
    <col min="5" max="6" width="12.5703125" bestFit="1" customWidth="1"/>
    <col min="7" max="7" width="13.140625" customWidth="1"/>
    <col min="8" max="8" width="12.5703125" customWidth="1"/>
    <col min="9" max="9" width="16.5703125" customWidth="1"/>
    <col min="10" max="10" width="9.28515625" bestFit="1" customWidth="1"/>
    <col min="11" max="11" width="15.140625" customWidth="1"/>
    <col min="12" max="12" width="14.85546875" customWidth="1"/>
    <col min="13" max="13" width="19.42578125" customWidth="1"/>
  </cols>
  <sheetData>
    <row r="1" spans="1:14" ht="15.75" x14ac:dyDescent="0.25">
      <c r="A1" s="1" t="s">
        <v>14</v>
      </c>
      <c r="B1" s="2"/>
      <c r="C1" s="3"/>
      <c r="D1" s="2"/>
      <c r="E1" s="4"/>
      <c r="F1" s="2"/>
      <c r="G1" s="2"/>
      <c r="H1" s="1" t="s">
        <v>14</v>
      </c>
      <c r="I1" s="2"/>
      <c r="J1" s="2"/>
      <c r="K1" s="2"/>
      <c r="L1" s="5"/>
      <c r="M1" s="2"/>
    </row>
    <row r="4" spans="1:14" ht="13.5" thickBot="1" x14ac:dyDescent="0.25">
      <c r="A4" s="6"/>
      <c r="B4" s="72" t="s">
        <v>0</v>
      </c>
      <c r="C4" s="72"/>
      <c r="D4" s="72"/>
      <c r="E4" s="72"/>
      <c r="F4" s="7"/>
      <c r="H4" s="6"/>
      <c r="I4" s="72" t="s">
        <v>0</v>
      </c>
      <c r="J4" s="72"/>
      <c r="K4" s="72"/>
      <c r="L4" s="72"/>
      <c r="M4" s="7"/>
    </row>
    <row r="5" spans="1:14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4" x14ac:dyDescent="0.2">
      <c r="A6" s="10" t="s">
        <v>13</v>
      </c>
      <c r="B6" s="10"/>
      <c r="C6" s="10"/>
      <c r="D6" s="10"/>
      <c r="E6" s="10"/>
      <c r="F6" s="10"/>
      <c r="H6" s="10" t="s">
        <v>13</v>
      </c>
      <c r="I6" s="10"/>
      <c r="J6" s="10"/>
      <c r="K6" s="10"/>
      <c r="L6" s="10"/>
      <c r="M6" s="10"/>
    </row>
    <row r="7" spans="1:14" x14ac:dyDescent="0.2">
      <c r="A7" s="10" t="s">
        <v>12</v>
      </c>
      <c r="B7" s="10"/>
      <c r="C7" s="10"/>
      <c r="D7" s="10"/>
      <c r="E7" s="10"/>
      <c r="F7" s="10"/>
      <c r="H7" s="10" t="s">
        <v>12</v>
      </c>
      <c r="I7" s="10"/>
      <c r="J7" s="10"/>
      <c r="K7" s="10"/>
      <c r="L7" s="10"/>
      <c r="M7" s="10"/>
    </row>
    <row r="8" spans="1:14" ht="13.5" thickBot="1" x14ac:dyDescent="0.25">
      <c r="A8" s="10"/>
      <c r="B8" s="10"/>
      <c r="C8" s="10"/>
      <c r="D8" s="10"/>
      <c r="E8" s="10"/>
      <c r="F8" s="10"/>
      <c r="H8" s="73" t="s">
        <v>1</v>
      </c>
      <c r="I8" s="73"/>
      <c r="J8" s="73"/>
      <c r="K8" s="73"/>
      <c r="L8" s="73"/>
      <c r="M8" s="73"/>
    </row>
    <row r="9" spans="1:14" ht="13.5" thickBot="1" x14ac:dyDescent="0.25">
      <c r="A9" s="11"/>
      <c r="B9" s="12" t="s">
        <v>2</v>
      </c>
      <c r="C9" s="13"/>
      <c r="D9" s="13"/>
      <c r="E9" s="14"/>
      <c r="F9" s="15"/>
      <c r="H9" s="11"/>
      <c r="I9" s="74" t="s">
        <v>3</v>
      </c>
      <c r="J9" s="75"/>
      <c r="K9" s="75"/>
      <c r="L9" s="76"/>
      <c r="M9" s="16" t="s">
        <v>4</v>
      </c>
    </row>
    <row r="10" spans="1:14" ht="16.5" thickBot="1" x14ac:dyDescent="0.3">
      <c r="A10" s="17"/>
      <c r="B10" s="17"/>
      <c r="C10" s="17"/>
      <c r="D10" s="17"/>
      <c r="E10" s="17"/>
      <c r="F10" s="17"/>
      <c r="H10" s="17"/>
      <c r="I10" s="77"/>
      <c r="J10" s="78"/>
      <c r="K10" s="78"/>
      <c r="L10" s="79"/>
      <c r="M10" s="18">
        <v>5</v>
      </c>
    </row>
    <row r="11" spans="1:14" x14ac:dyDescent="0.2">
      <c r="A11" s="15" t="s">
        <v>5</v>
      </c>
      <c r="B11" s="15"/>
      <c r="C11" s="15"/>
      <c r="D11" s="15"/>
      <c r="E11" s="15"/>
      <c r="F11" s="15" t="s">
        <v>6</v>
      </c>
      <c r="H11" s="15" t="s">
        <v>5</v>
      </c>
      <c r="I11" s="15"/>
      <c r="J11" s="15"/>
      <c r="K11" s="15"/>
      <c r="L11" s="15"/>
      <c r="M11" s="15" t="s">
        <v>6</v>
      </c>
    </row>
    <row r="12" spans="1:14" x14ac:dyDescent="0.2">
      <c r="A12" s="19" t="s">
        <v>7</v>
      </c>
      <c r="B12" s="19" t="s">
        <v>8</v>
      </c>
      <c r="C12" s="19" t="s">
        <v>9</v>
      </c>
      <c r="D12" s="19" t="s">
        <v>10</v>
      </c>
      <c r="E12" s="19" t="s">
        <v>11</v>
      </c>
      <c r="F12" s="19" t="s">
        <v>11</v>
      </c>
      <c r="H12" s="19" t="s">
        <v>7</v>
      </c>
      <c r="I12" s="19" t="s">
        <v>8</v>
      </c>
      <c r="J12" s="19" t="s">
        <v>9</v>
      </c>
      <c r="K12" s="19" t="s">
        <v>10</v>
      </c>
      <c r="L12" s="19" t="s">
        <v>11</v>
      </c>
      <c r="M12" s="19" t="s">
        <v>11</v>
      </c>
    </row>
    <row r="13" spans="1:14" x14ac:dyDescent="0.2">
      <c r="A13" s="55"/>
      <c r="B13" s="55"/>
      <c r="C13" s="55"/>
      <c r="D13" s="55"/>
      <c r="E13" s="55"/>
      <c r="F13" s="55"/>
      <c r="G13" s="41"/>
      <c r="H13" s="55"/>
      <c r="I13" s="55"/>
      <c r="J13" s="55"/>
      <c r="K13" s="55"/>
      <c r="L13" s="55"/>
      <c r="M13" s="55"/>
      <c r="N13" s="41"/>
    </row>
    <row r="14" spans="1:14" x14ac:dyDescent="0.2">
      <c r="A14" s="56">
        <v>41153</v>
      </c>
      <c r="B14" s="57">
        <v>0</v>
      </c>
      <c r="C14" s="58"/>
      <c r="D14" s="57">
        <v>0</v>
      </c>
      <c r="E14" s="57">
        <v>0</v>
      </c>
      <c r="F14" s="57">
        <v>0</v>
      </c>
      <c r="G14" s="41"/>
      <c r="H14" s="56">
        <f>+A14</f>
        <v>41153</v>
      </c>
      <c r="I14" s="57"/>
      <c r="J14" s="58"/>
      <c r="K14" s="57"/>
      <c r="L14" s="57"/>
      <c r="M14" s="57"/>
      <c r="N14" s="41"/>
    </row>
    <row r="15" spans="1:14" x14ac:dyDescent="0.2">
      <c r="A15" s="56">
        <v>41306</v>
      </c>
      <c r="B15" s="57">
        <v>0</v>
      </c>
      <c r="C15" s="58"/>
      <c r="D15" s="57">
        <v>25000</v>
      </c>
      <c r="E15" s="57">
        <v>25000</v>
      </c>
      <c r="F15" s="57">
        <v>0</v>
      </c>
      <c r="G15" s="41"/>
      <c r="H15" s="56">
        <f t="shared" ref="H15:H54" si="0">+A15</f>
        <v>41306</v>
      </c>
      <c r="I15" s="59">
        <f t="shared" ref="I15:I55" si="1">+B15*$M$10</f>
        <v>0</v>
      </c>
      <c r="J15" s="58"/>
      <c r="K15" s="59">
        <f t="shared" ref="K15:K55" si="2">+D15*$M$10</f>
        <v>125000</v>
      </c>
      <c r="L15" s="59">
        <f t="shared" ref="L15:L53" si="3">+I15+K15</f>
        <v>125000</v>
      </c>
      <c r="M15" s="59"/>
      <c r="N15" s="41"/>
    </row>
    <row r="16" spans="1:14" x14ac:dyDescent="0.2">
      <c r="A16" s="56">
        <v>41487</v>
      </c>
      <c r="B16" s="57">
        <v>25000</v>
      </c>
      <c r="C16" s="58">
        <v>0.06</v>
      </c>
      <c r="D16" s="57">
        <v>30000</v>
      </c>
      <c r="E16" s="57">
        <v>55000</v>
      </c>
      <c r="F16" s="57">
        <v>80000</v>
      </c>
      <c r="G16" s="41"/>
      <c r="H16" s="56">
        <f t="shared" si="0"/>
        <v>41487</v>
      </c>
      <c r="I16" s="59">
        <f t="shared" si="1"/>
        <v>125000</v>
      </c>
      <c r="J16" s="58">
        <v>0.06</v>
      </c>
      <c r="K16" s="59">
        <f t="shared" si="2"/>
        <v>150000</v>
      </c>
      <c r="L16" s="59">
        <f t="shared" si="3"/>
        <v>275000</v>
      </c>
      <c r="M16" s="60">
        <f>+L15+L16</f>
        <v>400000</v>
      </c>
      <c r="N16" s="71" t="s">
        <v>16</v>
      </c>
    </row>
    <row r="17" spans="1:14" x14ac:dyDescent="0.2">
      <c r="A17" s="56">
        <v>41671</v>
      </c>
      <c r="B17" s="57">
        <v>0</v>
      </c>
      <c r="C17" s="58"/>
      <c r="D17" s="57">
        <v>29250</v>
      </c>
      <c r="E17" s="57">
        <v>29250</v>
      </c>
      <c r="F17" s="57">
        <v>0</v>
      </c>
      <c r="G17" s="41"/>
      <c r="H17" s="56">
        <f t="shared" si="0"/>
        <v>41671</v>
      </c>
      <c r="I17" s="59">
        <f t="shared" si="1"/>
        <v>0</v>
      </c>
      <c r="J17" s="58"/>
      <c r="K17" s="59">
        <f t="shared" si="2"/>
        <v>146250</v>
      </c>
      <c r="L17" s="59">
        <f t="shared" si="3"/>
        <v>146250</v>
      </c>
      <c r="M17" s="60"/>
      <c r="N17" s="41"/>
    </row>
    <row r="18" spans="1:14" x14ac:dyDescent="0.2">
      <c r="A18" s="56">
        <v>41852</v>
      </c>
      <c r="B18" s="57">
        <v>30000</v>
      </c>
      <c r="C18" s="58">
        <f>+C16</f>
        <v>0.06</v>
      </c>
      <c r="D18" s="57">
        <v>29250</v>
      </c>
      <c r="E18" s="57">
        <v>59250</v>
      </c>
      <c r="F18" s="57">
        <v>88500</v>
      </c>
      <c r="G18" s="41"/>
      <c r="H18" s="56">
        <f t="shared" si="0"/>
        <v>41852</v>
      </c>
      <c r="I18" s="59">
        <f t="shared" si="1"/>
        <v>150000</v>
      </c>
      <c r="J18" s="58">
        <f>+J16</f>
        <v>0.06</v>
      </c>
      <c r="K18" s="59">
        <f t="shared" si="2"/>
        <v>146250</v>
      </c>
      <c r="L18" s="59">
        <f t="shared" si="3"/>
        <v>296250</v>
      </c>
      <c r="M18" s="60">
        <f>+L17+L18</f>
        <v>442500</v>
      </c>
      <c r="N18" s="71" t="s">
        <v>17</v>
      </c>
    </row>
    <row r="19" spans="1:14" x14ac:dyDescent="0.2">
      <c r="A19" s="56">
        <v>42036</v>
      </c>
      <c r="B19" s="57">
        <v>0</v>
      </c>
      <c r="C19" s="58"/>
      <c r="D19" s="57">
        <v>28350</v>
      </c>
      <c r="E19" s="57">
        <v>28350</v>
      </c>
      <c r="F19" s="57">
        <v>0</v>
      </c>
      <c r="G19" s="41"/>
      <c r="H19" s="56">
        <f t="shared" si="0"/>
        <v>42036</v>
      </c>
      <c r="I19" s="59">
        <f t="shared" si="1"/>
        <v>0</v>
      </c>
      <c r="J19" s="58"/>
      <c r="K19" s="59">
        <f t="shared" si="2"/>
        <v>141750</v>
      </c>
      <c r="L19" s="59">
        <f t="shared" si="3"/>
        <v>141750</v>
      </c>
      <c r="M19" s="60"/>
      <c r="N19" s="41"/>
    </row>
    <row r="20" spans="1:14" x14ac:dyDescent="0.2">
      <c r="A20" s="56">
        <v>42217</v>
      </c>
      <c r="B20" s="57">
        <v>30000</v>
      </c>
      <c r="C20" s="58">
        <f>+C18</f>
        <v>0.06</v>
      </c>
      <c r="D20" s="57">
        <v>28350</v>
      </c>
      <c r="E20" s="57">
        <v>58350</v>
      </c>
      <c r="F20" s="57">
        <v>86700</v>
      </c>
      <c r="G20" s="41"/>
      <c r="H20" s="56">
        <f t="shared" si="0"/>
        <v>42217</v>
      </c>
      <c r="I20" s="59">
        <f t="shared" si="1"/>
        <v>150000</v>
      </c>
      <c r="J20" s="58">
        <f>+J18</f>
        <v>0.06</v>
      </c>
      <c r="K20" s="59">
        <f t="shared" si="2"/>
        <v>141750</v>
      </c>
      <c r="L20" s="59">
        <f t="shared" si="3"/>
        <v>291750</v>
      </c>
      <c r="M20" s="60">
        <f>+L19+L20</f>
        <v>433500</v>
      </c>
      <c r="N20" s="71" t="s">
        <v>18</v>
      </c>
    </row>
    <row r="21" spans="1:14" x14ac:dyDescent="0.2">
      <c r="A21" s="56">
        <v>42401</v>
      </c>
      <c r="B21" s="57">
        <v>0</v>
      </c>
      <c r="C21" s="58"/>
      <c r="D21" s="57">
        <v>27450</v>
      </c>
      <c r="E21" s="57">
        <v>27450</v>
      </c>
      <c r="F21" s="57">
        <v>0</v>
      </c>
      <c r="G21" s="41"/>
      <c r="H21" s="56">
        <f t="shared" si="0"/>
        <v>42401</v>
      </c>
      <c r="I21" s="59">
        <f t="shared" si="1"/>
        <v>0</v>
      </c>
      <c r="J21" s="58"/>
      <c r="K21" s="59">
        <f t="shared" si="2"/>
        <v>137250</v>
      </c>
      <c r="L21" s="59">
        <f t="shared" si="3"/>
        <v>137250</v>
      </c>
      <c r="M21" s="60"/>
      <c r="N21" s="41"/>
    </row>
    <row r="22" spans="1:14" x14ac:dyDescent="0.2">
      <c r="A22" s="56">
        <v>42583</v>
      </c>
      <c r="B22" s="57">
        <v>30000</v>
      </c>
      <c r="C22" s="58">
        <f>+C20</f>
        <v>0.06</v>
      </c>
      <c r="D22" s="57">
        <v>27450</v>
      </c>
      <c r="E22" s="57">
        <v>57450</v>
      </c>
      <c r="F22" s="57">
        <v>84900</v>
      </c>
      <c r="G22" s="41"/>
      <c r="H22" s="56">
        <f t="shared" si="0"/>
        <v>42583</v>
      </c>
      <c r="I22" s="59">
        <f t="shared" si="1"/>
        <v>150000</v>
      </c>
      <c r="J22" s="58">
        <f>+J20</f>
        <v>0.06</v>
      </c>
      <c r="K22" s="59">
        <f t="shared" si="2"/>
        <v>137250</v>
      </c>
      <c r="L22" s="59">
        <f t="shared" si="3"/>
        <v>287250</v>
      </c>
      <c r="M22" s="60">
        <f>+L21+L22</f>
        <v>424500</v>
      </c>
      <c r="N22" s="71" t="s">
        <v>19</v>
      </c>
    </row>
    <row r="23" spans="1:14" x14ac:dyDescent="0.2">
      <c r="A23" s="56">
        <v>42767</v>
      </c>
      <c r="B23" s="57">
        <v>0</v>
      </c>
      <c r="C23" s="58"/>
      <c r="D23" s="57">
        <v>26550</v>
      </c>
      <c r="E23" s="57">
        <v>26550</v>
      </c>
      <c r="F23" s="57">
        <v>0</v>
      </c>
      <c r="G23" s="41"/>
      <c r="H23" s="56">
        <f t="shared" si="0"/>
        <v>42767</v>
      </c>
      <c r="I23" s="59">
        <f t="shared" si="1"/>
        <v>0</v>
      </c>
      <c r="J23" s="58"/>
      <c r="K23" s="59">
        <f t="shared" si="2"/>
        <v>132750</v>
      </c>
      <c r="L23" s="59">
        <f t="shared" si="3"/>
        <v>132750</v>
      </c>
      <c r="M23" s="60"/>
      <c r="N23" s="41"/>
    </row>
    <row r="24" spans="1:14" x14ac:dyDescent="0.2">
      <c r="A24" s="56">
        <v>42948</v>
      </c>
      <c r="B24" s="57">
        <v>35000</v>
      </c>
      <c r="C24" s="58">
        <f>+C22</f>
        <v>0.06</v>
      </c>
      <c r="D24" s="57">
        <v>26550</v>
      </c>
      <c r="E24" s="57">
        <v>61550</v>
      </c>
      <c r="F24" s="57">
        <v>88100</v>
      </c>
      <c r="G24" s="41"/>
      <c r="H24" s="56">
        <f t="shared" si="0"/>
        <v>42948</v>
      </c>
      <c r="I24" s="59">
        <f t="shared" si="1"/>
        <v>175000</v>
      </c>
      <c r="J24" s="58">
        <f>+J22</f>
        <v>0.06</v>
      </c>
      <c r="K24" s="59">
        <f t="shared" si="2"/>
        <v>132750</v>
      </c>
      <c r="L24" s="59">
        <f t="shared" si="3"/>
        <v>307750</v>
      </c>
      <c r="M24" s="60">
        <f>+L23+L24</f>
        <v>440500</v>
      </c>
      <c r="N24" s="71" t="s">
        <v>20</v>
      </c>
    </row>
    <row r="25" spans="1:14" x14ac:dyDescent="0.2">
      <c r="A25" s="56">
        <v>43132</v>
      </c>
      <c r="B25" s="57">
        <v>0</v>
      </c>
      <c r="C25" s="58"/>
      <c r="D25" s="57">
        <v>25500</v>
      </c>
      <c r="E25" s="57">
        <v>25500</v>
      </c>
      <c r="F25" s="57">
        <v>0</v>
      </c>
      <c r="G25" s="41"/>
      <c r="H25" s="56">
        <f t="shared" si="0"/>
        <v>43132</v>
      </c>
      <c r="I25" s="59">
        <f t="shared" si="1"/>
        <v>0</v>
      </c>
      <c r="J25" s="58"/>
      <c r="K25" s="59">
        <f t="shared" si="2"/>
        <v>127500</v>
      </c>
      <c r="L25" s="59">
        <f t="shared" si="3"/>
        <v>127500</v>
      </c>
      <c r="M25" s="60"/>
      <c r="N25" s="41"/>
    </row>
    <row r="26" spans="1:14" x14ac:dyDescent="0.2">
      <c r="A26" s="56">
        <v>43313</v>
      </c>
      <c r="B26" s="57">
        <v>35000</v>
      </c>
      <c r="C26" s="58">
        <f>+C24</f>
        <v>0.06</v>
      </c>
      <c r="D26" s="57">
        <v>25500</v>
      </c>
      <c r="E26" s="57">
        <v>60500</v>
      </c>
      <c r="F26" s="57">
        <v>86000</v>
      </c>
      <c r="G26" s="41"/>
      <c r="H26" s="56">
        <f t="shared" si="0"/>
        <v>43313</v>
      </c>
      <c r="I26" s="59">
        <f t="shared" si="1"/>
        <v>175000</v>
      </c>
      <c r="J26" s="58">
        <f>+J24</f>
        <v>0.06</v>
      </c>
      <c r="K26" s="59">
        <f t="shared" si="2"/>
        <v>127500</v>
      </c>
      <c r="L26" s="59">
        <f t="shared" si="3"/>
        <v>302500</v>
      </c>
      <c r="M26" s="60">
        <f>+L25+L26</f>
        <v>430000</v>
      </c>
      <c r="N26" s="71" t="s">
        <v>21</v>
      </c>
    </row>
    <row r="27" spans="1:14" x14ac:dyDescent="0.2">
      <c r="A27" s="56">
        <v>43497</v>
      </c>
      <c r="B27" s="57">
        <v>0</v>
      </c>
      <c r="C27" s="58"/>
      <c r="D27" s="57">
        <v>24450</v>
      </c>
      <c r="E27" s="57">
        <v>24450</v>
      </c>
      <c r="F27" s="57">
        <v>0</v>
      </c>
      <c r="G27" s="41"/>
      <c r="H27" s="56">
        <f t="shared" si="0"/>
        <v>43497</v>
      </c>
      <c r="I27" s="59">
        <f t="shared" si="1"/>
        <v>0</v>
      </c>
      <c r="J27" s="58"/>
      <c r="K27" s="59">
        <f t="shared" si="2"/>
        <v>122250</v>
      </c>
      <c r="L27" s="59">
        <f t="shared" si="3"/>
        <v>122250</v>
      </c>
      <c r="M27" s="60"/>
      <c r="N27" s="41"/>
    </row>
    <row r="28" spans="1:14" x14ac:dyDescent="0.2">
      <c r="A28" s="56">
        <v>43678</v>
      </c>
      <c r="B28" s="57">
        <v>40000</v>
      </c>
      <c r="C28" s="58">
        <f>+C26</f>
        <v>0.06</v>
      </c>
      <c r="D28" s="57">
        <v>24450</v>
      </c>
      <c r="E28" s="57">
        <v>64450</v>
      </c>
      <c r="F28" s="57">
        <v>88900</v>
      </c>
      <c r="G28" s="41"/>
      <c r="H28" s="56">
        <f t="shared" si="0"/>
        <v>43678</v>
      </c>
      <c r="I28" s="59">
        <f t="shared" si="1"/>
        <v>200000</v>
      </c>
      <c r="J28" s="58">
        <f>+J26</f>
        <v>0.06</v>
      </c>
      <c r="K28" s="59">
        <f t="shared" si="2"/>
        <v>122250</v>
      </c>
      <c r="L28" s="59">
        <f t="shared" si="3"/>
        <v>322250</v>
      </c>
      <c r="M28" s="60">
        <f>+L27+L28</f>
        <v>444500</v>
      </c>
      <c r="N28" s="71" t="s">
        <v>22</v>
      </c>
    </row>
    <row r="29" spans="1:14" x14ac:dyDescent="0.2">
      <c r="A29" s="56">
        <v>43862</v>
      </c>
      <c r="B29" s="57">
        <v>0</v>
      </c>
      <c r="C29" s="58"/>
      <c r="D29" s="57">
        <v>23250</v>
      </c>
      <c r="E29" s="57">
        <v>23250</v>
      </c>
      <c r="F29" s="57">
        <v>0</v>
      </c>
      <c r="G29" s="41"/>
      <c r="H29" s="56">
        <f t="shared" si="0"/>
        <v>43862</v>
      </c>
      <c r="I29" s="59">
        <f t="shared" si="1"/>
        <v>0</v>
      </c>
      <c r="J29" s="58"/>
      <c r="K29" s="59">
        <f t="shared" si="2"/>
        <v>116250</v>
      </c>
      <c r="L29" s="59">
        <f t="shared" si="3"/>
        <v>116250</v>
      </c>
      <c r="M29" s="60"/>
      <c r="N29" s="41"/>
    </row>
    <row r="30" spans="1:14" x14ac:dyDescent="0.2">
      <c r="A30" s="56">
        <v>44044</v>
      </c>
      <c r="B30" s="57">
        <v>40000</v>
      </c>
      <c r="C30" s="58">
        <f>+C28</f>
        <v>0.06</v>
      </c>
      <c r="D30" s="57">
        <v>23250</v>
      </c>
      <c r="E30" s="57">
        <v>63250</v>
      </c>
      <c r="F30" s="57">
        <v>86500</v>
      </c>
      <c r="G30" s="41"/>
      <c r="H30" s="56">
        <f t="shared" si="0"/>
        <v>44044</v>
      </c>
      <c r="I30" s="59">
        <f t="shared" si="1"/>
        <v>200000</v>
      </c>
      <c r="J30" s="58">
        <f>+J28</f>
        <v>0.06</v>
      </c>
      <c r="K30" s="59">
        <f t="shared" si="2"/>
        <v>116250</v>
      </c>
      <c r="L30" s="59">
        <f t="shared" si="3"/>
        <v>316250</v>
      </c>
      <c r="M30" s="60">
        <f>+L29+L30</f>
        <v>432500</v>
      </c>
      <c r="N30" s="71" t="s">
        <v>23</v>
      </c>
    </row>
    <row r="31" spans="1:14" x14ac:dyDescent="0.2">
      <c r="A31" s="56">
        <v>44228</v>
      </c>
      <c r="B31" s="57">
        <v>0</v>
      </c>
      <c r="C31" s="58"/>
      <c r="D31" s="57">
        <v>22050</v>
      </c>
      <c r="E31" s="57">
        <v>22050</v>
      </c>
      <c r="F31" s="57">
        <v>0</v>
      </c>
      <c r="G31" s="41"/>
      <c r="H31" s="56">
        <f t="shared" si="0"/>
        <v>44228</v>
      </c>
      <c r="I31" s="59">
        <f t="shared" si="1"/>
        <v>0</v>
      </c>
      <c r="J31" s="58"/>
      <c r="K31" s="59">
        <f t="shared" si="2"/>
        <v>110250</v>
      </c>
      <c r="L31" s="59">
        <f t="shared" si="3"/>
        <v>110250</v>
      </c>
      <c r="M31" s="60"/>
      <c r="N31" s="41"/>
    </row>
    <row r="32" spans="1:14" x14ac:dyDescent="0.2">
      <c r="A32" s="56">
        <v>44409</v>
      </c>
      <c r="B32" s="57">
        <v>45000</v>
      </c>
      <c r="C32" s="58">
        <f>+C30</f>
        <v>0.06</v>
      </c>
      <c r="D32" s="57">
        <v>22050</v>
      </c>
      <c r="E32" s="57">
        <v>67050</v>
      </c>
      <c r="F32" s="57">
        <v>89100</v>
      </c>
      <c r="G32" s="41"/>
      <c r="H32" s="56">
        <f t="shared" si="0"/>
        <v>44409</v>
      </c>
      <c r="I32" s="59">
        <f t="shared" si="1"/>
        <v>225000</v>
      </c>
      <c r="J32" s="58">
        <f>+J30</f>
        <v>0.06</v>
      </c>
      <c r="K32" s="59">
        <f t="shared" si="2"/>
        <v>110250</v>
      </c>
      <c r="L32" s="59">
        <f t="shared" si="3"/>
        <v>335250</v>
      </c>
      <c r="M32" s="60">
        <f>+L31+L32</f>
        <v>445500</v>
      </c>
      <c r="N32" s="71" t="s">
        <v>24</v>
      </c>
    </row>
    <row r="33" spans="1:14" x14ac:dyDescent="0.2">
      <c r="A33" s="56">
        <v>44593</v>
      </c>
      <c r="B33" s="57">
        <v>0</v>
      </c>
      <c r="C33" s="58"/>
      <c r="D33" s="57">
        <v>20700</v>
      </c>
      <c r="E33" s="57">
        <v>20700</v>
      </c>
      <c r="F33" s="57">
        <v>0</v>
      </c>
      <c r="G33" s="41"/>
      <c r="H33" s="56">
        <f t="shared" si="0"/>
        <v>44593</v>
      </c>
      <c r="I33" s="59">
        <f t="shared" si="1"/>
        <v>0</v>
      </c>
      <c r="J33" s="58"/>
      <c r="K33" s="59">
        <f t="shared" si="2"/>
        <v>103500</v>
      </c>
      <c r="L33" s="59">
        <f t="shared" si="3"/>
        <v>103500</v>
      </c>
      <c r="M33" s="60"/>
      <c r="N33" s="41"/>
    </row>
    <row r="34" spans="1:14" x14ac:dyDescent="0.2">
      <c r="A34" s="56">
        <v>44774</v>
      </c>
      <c r="B34" s="57">
        <v>45000</v>
      </c>
      <c r="C34" s="58">
        <f>+C32</f>
        <v>0.06</v>
      </c>
      <c r="D34" s="57">
        <v>20700</v>
      </c>
      <c r="E34" s="57">
        <v>65700</v>
      </c>
      <c r="F34" s="57">
        <v>86400</v>
      </c>
      <c r="G34" s="41"/>
      <c r="H34" s="56">
        <f t="shared" si="0"/>
        <v>44774</v>
      </c>
      <c r="I34" s="59">
        <f t="shared" si="1"/>
        <v>225000</v>
      </c>
      <c r="J34" s="58">
        <f>+J32</f>
        <v>0.06</v>
      </c>
      <c r="K34" s="59">
        <f t="shared" si="2"/>
        <v>103500</v>
      </c>
      <c r="L34" s="59">
        <f t="shared" si="3"/>
        <v>328500</v>
      </c>
      <c r="M34" s="60">
        <f>+L33+L34</f>
        <v>432000</v>
      </c>
      <c r="N34" s="71" t="s">
        <v>25</v>
      </c>
    </row>
    <row r="35" spans="1:14" x14ac:dyDescent="0.2">
      <c r="A35" s="56">
        <v>44958</v>
      </c>
      <c r="B35" s="57">
        <v>0</v>
      </c>
      <c r="C35" s="58"/>
      <c r="D35" s="57">
        <v>19350</v>
      </c>
      <c r="E35" s="57">
        <v>19350</v>
      </c>
      <c r="F35" s="57">
        <v>0</v>
      </c>
      <c r="G35" s="41"/>
      <c r="H35" s="56">
        <f t="shared" si="0"/>
        <v>44958</v>
      </c>
      <c r="I35" s="59">
        <f t="shared" si="1"/>
        <v>0</v>
      </c>
      <c r="J35" s="58"/>
      <c r="K35" s="59">
        <f t="shared" si="2"/>
        <v>96750</v>
      </c>
      <c r="L35" s="59">
        <f t="shared" si="3"/>
        <v>96750</v>
      </c>
      <c r="M35" s="60"/>
      <c r="N35" s="41"/>
    </row>
    <row r="36" spans="1:14" x14ac:dyDescent="0.2">
      <c r="A36" s="44">
        <v>45139</v>
      </c>
      <c r="B36" s="62">
        <v>50000</v>
      </c>
      <c r="C36" s="58">
        <f>+C34</f>
        <v>0.06</v>
      </c>
      <c r="D36" s="62">
        <v>19350</v>
      </c>
      <c r="E36" s="57">
        <v>69350</v>
      </c>
      <c r="F36" s="57">
        <v>88700</v>
      </c>
      <c r="G36" s="41"/>
      <c r="H36" s="56">
        <f t="shared" si="0"/>
        <v>45139</v>
      </c>
      <c r="I36" s="59">
        <f t="shared" si="1"/>
        <v>250000</v>
      </c>
      <c r="J36" s="58">
        <f>+J34</f>
        <v>0.06</v>
      </c>
      <c r="K36" s="59">
        <f t="shared" si="2"/>
        <v>96750</v>
      </c>
      <c r="L36" s="59">
        <f t="shared" si="3"/>
        <v>346750</v>
      </c>
      <c r="M36" s="60">
        <f>+L35+L36</f>
        <v>443500</v>
      </c>
      <c r="N36" s="71" t="s">
        <v>26</v>
      </c>
    </row>
    <row r="37" spans="1:14" x14ac:dyDescent="0.2">
      <c r="A37" s="63">
        <v>45323</v>
      </c>
      <c r="B37" s="64">
        <v>0</v>
      </c>
      <c r="C37" s="58"/>
      <c r="D37" s="64">
        <v>17850</v>
      </c>
      <c r="E37" s="57">
        <v>17850</v>
      </c>
      <c r="F37" s="57">
        <v>0</v>
      </c>
      <c r="G37" s="41"/>
      <c r="H37" s="56">
        <f t="shared" si="0"/>
        <v>45323</v>
      </c>
      <c r="I37" s="59">
        <f t="shared" si="1"/>
        <v>0</v>
      </c>
      <c r="J37" s="58"/>
      <c r="K37" s="59">
        <f t="shared" si="2"/>
        <v>89250</v>
      </c>
      <c r="L37" s="59">
        <f t="shared" si="3"/>
        <v>89250</v>
      </c>
      <c r="M37" s="60"/>
      <c r="N37" s="41"/>
    </row>
    <row r="38" spans="1:14" x14ac:dyDescent="0.2">
      <c r="A38" s="56">
        <v>45505</v>
      </c>
      <c r="B38" s="57">
        <v>50000</v>
      </c>
      <c r="C38" s="58">
        <f>+C36</f>
        <v>0.06</v>
      </c>
      <c r="D38" s="57">
        <v>17850</v>
      </c>
      <c r="E38" s="57">
        <v>67850</v>
      </c>
      <c r="F38" s="57">
        <v>85700</v>
      </c>
      <c r="G38" s="41"/>
      <c r="H38" s="56">
        <f t="shared" si="0"/>
        <v>45505</v>
      </c>
      <c r="I38" s="59">
        <f t="shared" si="1"/>
        <v>250000</v>
      </c>
      <c r="J38" s="58">
        <f>+J36</f>
        <v>0.06</v>
      </c>
      <c r="K38" s="59">
        <f t="shared" si="2"/>
        <v>89250</v>
      </c>
      <c r="L38" s="59">
        <f t="shared" si="3"/>
        <v>339250</v>
      </c>
      <c r="M38" s="60">
        <f>+L37+L38</f>
        <v>428500</v>
      </c>
      <c r="N38" s="71" t="s">
        <v>27</v>
      </c>
    </row>
    <row r="39" spans="1:14" x14ac:dyDescent="0.2">
      <c r="A39" s="56">
        <v>45689</v>
      </c>
      <c r="B39" s="57">
        <v>0</v>
      </c>
      <c r="C39" s="58"/>
      <c r="D39" s="57">
        <v>16350</v>
      </c>
      <c r="E39" s="57">
        <v>16350</v>
      </c>
      <c r="F39" s="57">
        <v>0</v>
      </c>
      <c r="G39" s="41"/>
      <c r="H39" s="56">
        <f t="shared" si="0"/>
        <v>45689</v>
      </c>
      <c r="I39" s="59">
        <f t="shared" si="1"/>
        <v>0</v>
      </c>
      <c r="J39" s="58"/>
      <c r="K39" s="59">
        <f t="shared" si="2"/>
        <v>81750</v>
      </c>
      <c r="L39" s="59">
        <f t="shared" si="3"/>
        <v>81750</v>
      </c>
      <c r="M39" s="60"/>
      <c r="N39" s="41"/>
    </row>
    <row r="40" spans="1:14" x14ac:dyDescent="0.2">
      <c r="A40" s="56">
        <v>45870</v>
      </c>
      <c r="B40" s="57">
        <v>55000</v>
      </c>
      <c r="C40" s="58">
        <f>+C38</f>
        <v>0.06</v>
      </c>
      <c r="D40" s="57">
        <v>16350</v>
      </c>
      <c r="E40" s="57">
        <v>71350</v>
      </c>
      <c r="F40" s="57">
        <v>87700</v>
      </c>
      <c r="G40" s="41"/>
      <c r="H40" s="56">
        <f t="shared" si="0"/>
        <v>45870</v>
      </c>
      <c r="I40" s="59">
        <f t="shared" si="1"/>
        <v>275000</v>
      </c>
      <c r="J40" s="58">
        <f>+J38</f>
        <v>0.06</v>
      </c>
      <c r="K40" s="59">
        <f t="shared" si="2"/>
        <v>81750</v>
      </c>
      <c r="L40" s="59">
        <f t="shared" si="3"/>
        <v>356750</v>
      </c>
      <c r="M40" s="60">
        <f>+L39+L40</f>
        <v>438500</v>
      </c>
      <c r="N40" s="71" t="s">
        <v>28</v>
      </c>
    </row>
    <row r="41" spans="1:14" x14ac:dyDescent="0.2">
      <c r="A41" s="56">
        <v>46054</v>
      </c>
      <c r="B41" s="57">
        <v>0</v>
      </c>
      <c r="C41" s="58"/>
      <c r="D41" s="57">
        <v>14700</v>
      </c>
      <c r="E41" s="57">
        <v>14700</v>
      </c>
      <c r="F41" s="57">
        <v>0</v>
      </c>
      <c r="G41" s="41"/>
      <c r="H41" s="56">
        <f t="shared" si="0"/>
        <v>46054</v>
      </c>
      <c r="I41" s="59">
        <f t="shared" si="1"/>
        <v>0</v>
      </c>
      <c r="J41" s="58"/>
      <c r="K41" s="59">
        <f t="shared" si="2"/>
        <v>73500</v>
      </c>
      <c r="L41" s="59">
        <f t="shared" si="3"/>
        <v>73500</v>
      </c>
      <c r="M41" s="60"/>
      <c r="N41" s="41"/>
    </row>
    <row r="42" spans="1:14" x14ac:dyDescent="0.2">
      <c r="A42" s="56">
        <v>46235</v>
      </c>
      <c r="B42" s="57">
        <v>60000</v>
      </c>
      <c r="C42" s="58">
        <f>+C40</f>
        <v>0.06</v>
      </c>
      <c r="D42" s="57">
        <v>14700</v>
      </c>
      <c r="E42" s="57">
        <v>74700</v>
      </c>
      <c r="F42" s="57">
        <v>89400</v>
      </c>
      <c r="G42" s="41"/>
      <c r="H42" s="56">
        <f t="shared" si="0"/>
        <v>46235</v>
      </c>
      <c r="I42" s="59">
        <f t="shared" si="1"/>
        <v>300000</v>
      </c>
      <c r="J42" s="58">
        <f>+J40</f>
        <v>0.06</v>
      </c>
      <c r="K42" s="59">
        <f t="shared" si="2"/>
        <v>73500</v>
      </c>
      <c r="L42" s="59">
        <f t="shared" si="3"/>
        <v>373500</v>
      </c>
      <c r="M42" s="60">
        <f>+L41+L42</f>
        <v>447000</v>
      </c>
      <c r="N42" s="71" t="s">
        <v>29</v>
      </c>
    </row>
    <row r="43" spans="1:14" x14ac:dyDescent="0.2">
      <c r="A43" s="56">
        <v>46419</v>
      </c>
      <c r="B43" s="57">
        <v>0</v>
      </c>
      <c r="C43" s="58"/>
      <c r="D43" s="57">
        <v>12900</v>
      </c>
      <c r="E43" s="57">
        <v>12900</v>
      </c>
      <c r="F43" s="57">
        <v>0</v>
      </c>
      <c r="G43" s="41"/>
      <c r="H43" s="56">
        <f t="shared" si="0"/>
        <v>46419</v>
      </c>
      <c r="I43" s="59">
        <f t="shared" si="1"/>
        <v>0</v>
      </c>
      <c r="J43" s="58"/>
      <c r="K43" s="59">
        <f t="shared" si="2"/>
        <v>64500</v>
      </c>
      <c r="L43" s="59">
        <f t="shared" si="3"/>
        <v>64500</v>
      </c>
      <c r="M43" s="60"/>
      <c r="N43" s="41"/>
    </row>
    <row r="44" spans="1:14" x14ac:dyDescent="0.2">
      <c r="A44" s="56">
        <v>46600</v>
      </c>
      <c r="B44" s="57">
        <v>60000</v>
      </c>
      <c r="C44" s="58">
        <f>+C42</f>
        <v>0.06</v>
      </c>
      <c r="D44" s="57">
        <v>12900</v>
      </c>
      <c r="E44" s="57">
        <v>72900</v>
      </c>
      <c r="F44" s="57">
        <v>85800</v>
      </c>
      <c r="G44" s="41"/>
      <c r="H44" s="56">
        <f t="shared" si="0"/>
        <v>46600</v>
      </c>
      <c r="I44" s="59">
        <f t="shared" si="1"/>
        <v>300000</v>
      </c>
      <c r="J44" s="58">
        <f>+J42</f>
        <v>0.06</v>
      </c>
      <c r="K44" s="59">
        <f t="shared" si="2"/>
        <v>64500</v>
      </c>
      <c r="L44" s="59">
        <f t="shared" si="3"/>
        <v>364500</v>
      </c>
      <c r="M44" s="60">
        <f>+L43+L44</f>
        <v>429000</v>
      </c>
      <c r="N44" s="71" t="s">
        <v>30</v>
      </c>
    </row>
    <row r="45" spans="1:14" x14ac:dyDescent="0.2">
      <c r="A45" s="56">
        <v>46784</v>
      </c>
      <c r="B45" s="57">
        <v>0</v>
      </c>
      <c r="C45" s="58"/>
      <c r="D45" s="57">
        <v>11100</v>
      </c>
      <c r="E45" s="57">
        <v>11100</v>
      </c>
      <c r="F45" s="57">
        <v>0</v>
      </c>
      <c r="G45" s="41"/>
      <c r="H45" s="56">
        <f t="shared" si="0"/>
        <v>46784</v>
      </c>
      <c r="I45" s="59">
        <f t="shared" si="1"/>
        <v>0</v>
      </c>
      <c r="J45" s="58"/>
      <c r="K45" s="59">
        <f t="shared" si="2"/>
        <v>55500</v>
      </c>
      <c r="L45" s="59">
        <f t="shared" si="3"/>
        <v>55500</v>
      </c>
      <c r="M45" s="60"/>
      <c r="N45" s="41"/>
    </row>
    <row r="46" spans="1:14" x14ac:dyDescent="0.2">
      <c r="A46" s="56">
        <v>46966</v>
      </c>
      <c r="B46" s="57">
        <v>65000</v>
      </c>
      <c r="C46" s="58">
        <f>+C44</f>
        <v>0.06</v>
      </c>
      <c r="D46" s="57">
        <v>11100</v>
      </c>
      <c r="E46" s="57">
        <v>76100</v>
      </c>
      <c r="F46" s="57">
        <v>87200</v>
      </c>
      <c r="G46" s="41"/>
      <c r="H46" s="56">
        <f t="shared" si="0"/>
        <v>46966</v>
      </c>
      <c r="I46" s="59">
        <f t="shared" si="1"/>
        <v>325000</v>
      </c>
      <c r="J46" s="58">
        <f>+J44</f>
        <v>0.06</v>
      </c>
      <c r="K46" s="59">
        <f t="shared" si="2"/>
        <v>55500</v>
      </c>
      <c r="L46" s="59">
        <f t="shared" si="3"/>
        <v>380500</v>
      </c>
      <c r="M46" s="60">
        <f>+L45+L46</f>
        <v>436000</v>
      </c>
      <c r="N46" s="71" t="s">
        <v>31</v>
      </c>
    </row>
    <row r="47" spans="1:14" x14ac:dyDescent="0.2">
      <c r="A47" s="56">
        <v>47150</v>
      </c>
      <c r="B47" s="57">
        <v>0</v>
      </c>
      <c r="C47" s="58"/>
      <c r="D47" s="57">
        <v>9150</v>
      </c>
      <c r="E47" s="57">
        <v>9150</v>
      </c>
      <c r="F47" s="57">
        <v>0</v>
      </c>
      <c r="G47" s="41"/>
      <c r="H47" s="56">
        <f t="shared" si="0"/>
        <v>47150</v>
      </c>
      <c r="I47" s="59">
        <f t="shared" si="1"/>
        <v>0</v>
      </c>
      <c r="J47" s="58"/>
      <c r="K47" s="59">
        <f t="shared" si="2"/>
        <v>45750</v>
      </c>
      <c r="L47" s="59">
        <f t="shared" si="3"/>
        <v>45750</v>
      </c>
      <c r="M47" s="60"/>
      <c r="N47" s="41"/>
    </row>
    <row r="48" spans="1:14" x14ac:dyDescent="0.2">
      <c r="A48" s="56">
        <v>47331</v>
      </c>
      <c r="B48" s="57">
        <v>70000</v>
      </c>
      <c r="C48" s="58">
        <f>+C46</f>
        <v>0.06</v>
      </c>
      <c r="D48" s="57">
        <v>9150</v>
      </c>
      <c r="E48" s="57">
        <v>79150</v>
      </c>
      <c r="F48" s="57">
        <v>88300</v>
      </c>
      <c r="G48" s="41"/>
      <c r="H48" s="56">
        <f t="shared" si="0"/>
        <v>47331</v>
      </c>
      <c r="I48" s="59">
        <f t="shared" si="1"/>
        <v>350000</v>
      </c>
      <c r="J48" s="58">
        <f>+J46</f>
        <v>0.06</v>
      </c>
      <c r="K48" s="59">
        <f t="shared" si="2"/>
        <v>45750</v>
      </c>
      <c r="L48" s="59">
        <f t="shared" si="3"/>
        <v>395750</v>
      </c>
      <c r="M48" s="60">
        <f>+L47+L48</f>
        <v>441500</v>
      </c>
      <c r="N48" s="71" t="s">
        <v>32</v>
      </c>
    </row>
    <row r="49" spans="1:14" x14ac:dyDescent="0.2">
      <c r="A49" s="56">
        <v>47515</v>
      </c>
      <c r="B49" s="57">
        <v>0</v>
      </c>
      <c r="C49" s="58"/>
      <c r="D49" s="57">
        <v>7050</v>
      </c>
      <c r="E49" s="57">
        <v>7050</v>
      </c>
      <c r="F49" s="57">
        <v>0</v>
      </c>
      <c r="G49" s="41"/>
      <c r="H49" s="56">
        <f t="shared" si="0"/>
        <v>47515</v>
      </c>
      <c r="I49" s="59">
        <f t="shared" si="1"/>
        <v>0</v>
      </c>
      <c r="J49" s="58"/>
      <c r="K49" s="59">
        <f t="shared" si="2"/>
        <v>35250</v>
      </c>
      <c r="L49" s="59">
        <f t="shared" si="3"/>
        <v>35250</v>
      </c>
      <c r="M49" s="60"/>
      <c r="N49" s="41"/>
    </row>
    <row r="50" spans="1:14" x14ac:dyDescent="0.2">
      <c r="A50" s="56">
        <v>47696</v>
      </c>
      <c r="B50" s="57">
        <v>75000</v>
      </c>
      <c r="C50" s="58">
        <f>+C48</f>
        <v>0.06</v>
      </c>
      <c r="D50" s="57">
        <v>7050</v>
      </c>
      <c r="E50" s="57">
        <v>82050</v>
      </c>
      <c r="F50" s="57">
        <v>89100</v>
      </c>
      <c r="G50" s="41"/>
      <c r="H50" s="56">
        <f t="shared" si="0"/>
        <v>47696</v>
      </c>
      <c r="I50" s="59">
        <f t="shared" si="1"/>
        <v>375000</v>
      </c>
      <c r="J50" s="58">
        <f>+J48</f>
        <v>0.06</v>
      </c>
      <c r="K50" s="59">
        <f t="shared" si="2"/>
        <v>35250</v>
      </c>
      <c r="L50" s="59">
        <f t="shared" si="3"/>
        <v>410250</v>
      </c>
      <c r="M50" s="60">
        <f>+L49+L50</f>
        <v>445500</v>
      </c>
      <c r="N50" s="71" t="s">
        <v>33</v>
      </c>
    </row>
    <row r="51" spans="1:14" x14ac:dyDescent="0.2">
      <c r="A51" s="56">
        <v>47880</v>
      </c>
      <c r="B51" s="57">
        <v>0</v>
      </c>
      <c r="C51" s="58"/>
      <c r="D51" s="57">
        <v>4800</v>
      </c>
      <c r="E51" s="57">
        <v>4800</v>
      </c>
      <c r="F51" s="57">
        <v>0</v>
      </c>
      <c r="G51" s="41"/>
      <c r="H51" s="56">
        <f t="shared" si="0"/>
        <v>47880</v>
      </c>
      <c r="I51" s="59">
        <f t="shared" si="1"/>
        <v>0</v>
      </c>
      <c r="J51" s="58"/>
      <c r="K51" s="59">
        <f t="shared" si="2"/>
        <v>24000</v>
      </c>
      <c r="L51" s="59">
        <f t="shared" si="3"/>
        <v>24000</v>
      </c>
      <c r="M51" s="60"/>
      <c r="N51" s="41"/>
    </row>
    <row r="52" spans="1:14" x14ac:dyDescent="0.2">
      <c r="A52" s="56">
        <v>48061</v>
      </c>
      <c r="B52" s="57">
        <v>80000</v>
      </c>
      <c r="C52" s="58">
        <f>+C50</f>
        <v>0.06</v>
      </c>
      <c r="D52" s="57">
        <v>4800</v>
      </c>
      <c r="E52" s="57">
        <v>84800</v>
      </c>
      <c r="F52" s="57">
        <v>89600</v>
      </c>
      <c r="G52" s="41"/>
      <c r="H52" s="56">
        <f t="shared" si="0"/>
        <v>48061</v>
      </c>
      <c r="I52" s="59">
        <f t="shared" si="1"/>
        <v>400000</v>
      </c>
      <c r="J52" s="58">
        <f>+J50</f>
        <v>0.06</v>
      </c>
      <c r="K52" s="59">
        <f t="shared" si="2"/>
        <v>24000</v>
      </c>
      <c r="L52" s="59">
        <f t="shared" si="3"/>
        <v>424000</v>
      </c>
      <c r="M52" s="60">
        <f>+L51+L52</f>
        <v>448000</v>
      </c>
      <c r="N52" s="65" t="s">
        <v>34</v>
      </c>
    </row>
    <row r="53" spans="1:14" x14ac:dyDescent="0.2">
      <c r="A53" s="56">
        <v>48245</v>
      </c>
      <c r="B53" s="62">
        <v>0</v>
      </c>
      <c r="C53" s="66"/>
      <c r="D53" s="62">
        <v>2400</v>
      </c>
      <c r="E53" s="57">
        <v>2400</v>
      </c>
      <c r="F53" s="57">
        <v>0</v>
      </c>
      <c r="G53" s="41"/>
      <c r="H53" s="56">
        <f t="shared" si="0"/>
        <v>48245</v>
      </c>
      <c r="I53" s="59">
        <f t="shared" si="1"/>
        <v>0</v>
      </c>
      <c r="J53" s="66"/>
      <c r="K53" s="59">
        <f t="shared" si="2"/>
        <v>12000</v>
      </c>
      <c r="L53" s="59">
        <f t="shared" si="3"/>
        <v>12000</v>
      </c>
      <c r="M53" s="60"/>
      <c r="N53" s="41"/>
    </row>
    <row r="54" spans="1:14" x14ac:dyDescent="0.2">
      <c r="A54" s="56">
        <v>48427</v>
      </c>
      <c r="B54" s="57">
        <v>80000</v>
      </c>
      <c r="C54" s="58">
        <f>+C52</f>
        <v>0.06</v>
      </c>
      <c r="D54" s="57">
        <v>2400</v>
      </c>
      <c r="E54" s="57">
        <v>82400</v>
      </c>
      <c r="F54" s="57">
        <v>84800</v>
      </c>
      <c r="G54" s="41"/>
      <c r="H54" s="56">
        <f t="shared" si="0"/>
        <v>48427</v>
      </c>
      <c r="I54" s="59">
        <f t="shared" si="1"/>
        <v>400000</v>
      </c>
      <c r="J54" s="58">
        <f>+J52</f>
        <v>0.06</v>
      </c>
      <c r="K54" s="59">
        <f t="shared" si="2"/>
        <v>12000</v>
      </c>
      <c r="L54" s="59">
        <f>+K54+I54</f>
        <v>412000</v>
      </c>
      <c r="M54" s="60">
        <f>+L53+L54</f>
        <v>424000</v>
      </c>
      <c r="N54" s="65" t="s">
        <v>35</v>
      </c>
    </row>
    <row r="55" spans="1:14" x14ac:dyDescent="0.2">
      <c r="A55" s="67"/>
      <c r="B55" s="57">
        <v>0</v>
      </c>
      <c r="C55" s="58"/>
      <c r="D55" s="57">
        <v>0</v>
      </c>
      <c r="E55" s="57"/>
      <c r="F55" s="57"/>
      <c r="G55" s="41"/>
      <c r="H55" s="67"/>
      <c r="I55" s="59">
        <f t="shared" si="1"/>
        <v>0</v>
      </c>
      <c r="J55" s="58"/>
      <c r="K55" s="59">
        <f t="shared" si="2"/>
        <v>0</v>
      </c>
      <c r="L55" s="59"/>
      <c r="M55" s="59"/>
      <c r="N55" s="41"/>
    </row>
    <row r="56" spans="1:14" ht="13.5" thickBot="1" x14ac:dyDescent="0.25">
      <c r="A56" s="41"/>
      <c r="B56" s="68">
        <f>SUM(B14:B54)</f>
        <v>1000000</v>
      </c>
      <c r="C56" s="68"/>
      <c r="D56" s="68">
        <f>SUM(D14:D54)</f>
        <v>741400</v>
      </c>
      <c r="E56" s="68">
        <f>SUM(E14:E54)</f>
        <v>1741400</v>
      </c>
      <c r="F56" s="68">
        <f>SUM(F14:F55)</f>
        <v>1741400</v>
      </c>
      <c r="G56" s="41"/>
      <c r="H56" s="41"/>
      <c r="I56" s="69">
        <f>SUM(I14:I54)</f>
        <v>5000000</v>
      </c>
      <c r="J56" s="68"/>
      <c r="K56" s="69">
        <f>SUM(K14:K54)</f>
        <v>3707000</v>
      </c>
      <c r="L56" s="69">
        <f>SUM(L14:L54)</f>
        <v>8707000</v>
      </c>
      <c r="M56" s="69">
        <f>SUM(M14:M55)</f>
        <v>8707000</v>
      </c>
      <c r="N56" s="71"/>
    </row>
    <row r="57" spans="1:14" ht="13.5" thickTop="1" x14ac:dyDescent="0.2">
      <c r="A57" s="41"/>
      <c r="B57" s="70"/>
      <c r="C57" s="41"/>
      <c r="D57" s="41"/>
      <c r="E57" s="41"/>
      <c r="F57" s="41"/>
      <c r="G57" s="41"/>
      <c r="H57" s="41"/>
      <c r="I57" s="70"/>
      <c r="J57" s="41"/>
      <c r="K57" s="41"/>
      <c r="L57" s="41"/>
      <c r="M57" s="41"/>
      <c r="N57" s="41"/>
    </row>
  </sheetData>
  <sheetProtection password="84BC" sheet="1" objects="1" scenarios="1"/>
  <customSheetViews>
    <customSheetView guid="{F0C4C757-8652-49A9-810D-372785E6D398}" scale="75">
      <selection activeCell="D39" sqref="D39"/>
      <colBreaks count="1" manualBreakCount="1">
        <brk id="7" max="1048575" man="1"/>
      </colBreaks>
      <pageMargins left="0.75" right="0.75" top="1" bottom="1" header="0.5" footer="0.5"/>
      <pageSetup scale="93" orientation="portrait" r:id="rId1"/>
      <headerFooter alignWithMargins="0"/>
    </customSheetView>
  </customSheetViews>
  <mergeCells count="4">
    <mergeCell ref="B4:E4"/>
    <mergeCell ref="I4:L4"/>
    <mergeCell ref="H8:M8"/>
    <mergeCell ref="I9:L10"/>
  </mergeCells>
  <phoneticPr fontId="0" type="noConversion"/>
  <pageMargins left="0.75" right="0.75" top="1" bottom="1" header="0.5" footer="0.5"/>
  <pageSetup scale="93" orientation="portrait" r:id="rId2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zoomScale="75" zoomScaleNormal="75" workbookViewId="0">
      <selection activeCell="M10" sqref="M10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1.140625" bestFit="1" customWidth="1"/>
    <col min="5" max="6" width="12.5703125" bestFit="1" customWidth="1"/>
    <col min="7" max="7" width="13.140625" customWidth="1"/>
    <col min="8" max="8" width="12.5703125" customWidth="1"/>
    <col min="9" max="9" width="16.5703125" customWidth="1"/>
    <col min="10" max="10" width="9.28515625" bestFit="1" customWidth="1"/>
    <col min="11" max="11" width="15.140625" customWidth="1"/>
    <col min="12" max="12" width="14.85546875" customWidth="1"/>
    <col min="13" max="13" width="19.42578125" customWidth="1"/>
  </cols>
  <sheetData>
    <row r="1" spans="1:14" ht="15.75" x14ac:dyDescent="0.25">
      <c r="A1" s="36" t="s">
        <v>14</v>
      </c>
      <c r="B1" s="37"/>
      <c r="C1" s="38"/>
      <c r="D1" s="37"/>
      <c r="E1" s="39"/>
      <c r="F1" s="37"/>
      <c r="G1" s="37"/>
      <c r="H1" s="36" t="s">
        <v>14</v>
      </c>
      <c r="I1" s="37"/>
      <c r="J1" s="37"/>
      <c r="K1" s="37"/>
      <c r="L1" s="40"/>
      <c r="M1" s="37"/>
      <c r="N1" s="41"/>
    </row>
    <row r="2" spans="1:14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3.5" thickBot="1" x14ac:dyDescent="0.25">
      <c r="A4" s="42"/>
      <c r="B4" s="80" t="s">
        <v>0</v>
      </c>
      <c r="C4" s="80"/>
      <c r="D4" s="80"/>
      <c r="E4" s="80"/>
      <c r="F4" s="43"/>
      <c r="G4" s="41"/>
      <c r="H4" s="42"/>
      <c r="I4" s="80" t="s">
        <v>0</v>
      </c>
      <c r="J4" s="80"/>
      <c r="K4" s="80"/>
      <c r="L4" s="80"/>
      <c r="M4" s="43"/>
      <c r="N4" s="41"/>
    </row>
    <row r="5" spans="1:14" ht="13.5" thickTop="1" x14ac:dyDescent="0.2">
      <c r="A5" s="44"/>
      <c r="B5" s="45"/>
      <c r="C5" s="45"/>
      <c r="D5" s="45"/>
      <c r="E5" s="45"/>
      <c r="F5" s="45"/>
      <c r="G5" s="41"/>
      <c r="H5" s="44"/>
      <c r="I5" s="45"/>
      <c r="J5" s="45"/>
      <c r="K5" s="45"/>
      <c r="L5" s="45"/>
      <c r="M5" s="45"/>
      <c r="N5" s="41"/>
    </row>
    <row r="6" spans="1:14" x14ac:dyDescent="0.2">
      <c r="A6" s="46" t="s">
        <v>13</v>
      </c>
      <c r="B6" s="46"/>
      <c r="C6" s="46"/>
      <c r="D6" s="46"/>
      <c r="E6" s="46"/>
      <c r="F6" s="46"/>
      <c r="G6" s="41"/>
      <c r="H6" s="46" t="s">
        <v>13</v>
      </c>
      <c r="I6" s="46"/>
      <c r="J6" s="46"/>
      <c r="K6" s="46"/>
      <c r="L6" s="46"/>
      <c r="M6" s="46"/>
      <c r="N6" s="41"/>
    </row>
    <row r="7" spans="1:14" x14ac:dyDescent="0.2">
      <c r="A7" s="46" t="s">
        <v>12</v>
      </c>
      <c r="B7" s="46"/>
      <c r="C7" s="46"/>
      <c r="D7" s="46"/>
      <c r="E7" s="46"/>
      <c r="F7" s="46"/>
      <c r="G7" s="41"/>
      <c r="H7" s="46" t="s">
        <v>12</v>
      </c>
      <c r="I7" s="46"/>
      <c r="J7" s="46"/>
      <c r="K7" s="46"/>
      <c r="L7" s="46"/>
      <c r="M7" s="46"/>
      <c r="N7" s="41"/>
    </row>
    <row r="8" spans="1:14" ht="13.5" thickBot="1" x14ac:dyDescent="0.25">
      <c r="A8" s="46"/>
      <c r="B8" s="46"/>
      <c r="C8" s="46"/>
      <c r="D8" s="46"/>
      <c r="E8" s="46"/>
      <c r="F8" s="46"/>
      <c r="G8" s="41"/>
      <c r="H8" s="81" t="s">
        <v>1</v>
      </c>
      <c r="I8" s="81"/>
      <c r="J8" s="81"/>
      <c r="K8" s="81"/>
      <c r="L8" s="81"/>
      <c r="M8" s="81"/>
      <c r="N8" s="41"/>
    </row>
    <row r="9" spans="1:14" ht="13.5" thickBot="1" x14ac:dyDescent="0.25">
      <c r="A9" s="47"/>
      <c r="B9" s="48" t="s">
        <v>2</v>
      </c>
      <c r="C9" s="49"/>
      <c r="D9" s="49"/>
      <c r="E9" s="50"/>
      <c r="F9" s="51"/>
      <c r="G9" s="41"/>
      <c r="H9" s="47"/>
      <c r="I9" s="82" t="s">
        <v>3</v>
      </c>
      <c r="J9" s="83"/>
      <c r="K9" s="83"/>
      <c r="L9" s="84"/>
      <c r="M9" s="52" t="s">
        <v>4</v>
      </c>
      <c r="N9" s="41"/>
    </row>
    <row r="10" spans="1:14" ht="16.5" thickBot="1" x14ac:dyDescent="0.3">
      <c r="A10" s="53"/>
      <c r="B10" s="53"/>
      <c r="C10" s="53"/>
      <c r="D10" s="53"/>
      <c r="E10" s="53"/>
      <c r="F10" s="53"/>
      <c r="G10" s="41"/>
      <c r="H10" s="53"/>
      <c r="I10" s="85"/>
      <c r="J10" s="86"/>
      <c r="K10" s="86"/>
      <c r="L10" s="87"/>
      <c r="M10" s="18">
        <v>5</v>
      </c>
      <c r="N10" s="41"/>
    </row>
    <row r="11" spans="1:14" x14ac:dyDescent="0.2">
      <c r="A11" s="51" t="s">
        <v>5</v>
      </c>
      <c r="B11" s="51"/>
      <c r="C11" s="51"/>
      <c r="D11" s="51"/>
      <c r="E11" s="51"/>
      <c r="F11" s="51" t="s">
        <v>6</v>
      </c>
      <c r="G11" s="41"/>
      <c r="H11" s="51" t="s">
        <v>5</v>
      </c>
      <c r="I11" s="51"/>
      <c r="J11" s="51"/>
      <c r="K11" s="51"/>
      <c r="L11" s="51"/>
      <c r="M11" s="51" t="s">
        <v>6</v>
      </c>
      <c r="N11" s="41"/>
    </row>
    <row r="12" spans="1:14" x14ac:dyDescent="0.2">
      <c r="A12" s="54" t="s">
        <v>7</v>
      </c>
      <c r="B12" s="54" t="s">
        <v>8</v>
      </c>
      <c r="C12" s="54" t="s">
        <v>9</v>
      </c>
      <c r="D12" s="54" t="s">
        <v>10</v>
      </c>
      <c r="E12" s="54" t="s">
        <v>11</v>
      </c>
      <c r="F12" s="54" t="s">
        <v>11</v>
      </c>
      <c r="G12" s="41"/>
      <c r="H12" s="54" t="s">
        <v>7</v>
      </c>
      <c r="I12" s="54" t="s">
        <v>8</v>
      </c>
      <c r="J12" s="54" t="s">
        <v>9</v>
      </c>
      <c r="K12" s="54" t="s">
        <v>10</v>
      </c>
      <c r="L12" s="54" t="s">
        <v>11</v>
      </c>
      <c r="M12" s="54" t="s">
        <v>11</v>
      </c>
      <c r="N12" s="41"/>
    </row>
    <row r="13" spans="1:14" x14ac:dyDescent="0.2">
      <c r="A13" s="55"/>
      <c r="B13" s="55"/>
      <c r="C13" s="55"/>
      <c r="D13" s="55"/>
      <c r="E13" s="55"/>
      <c r="F13" s="55"/>
      <c r="G13" s="41"/>
      <c r="H13" s="55"/>
      <c r="I13" s="55"/>
      <c r="J13" s="55"/>
      <c r="K13" s="55"/>
      <c r="L13" s="55"/>
      <c r="M13" s="55"/>
      <c r="N13" s="41"/>
    </row>
    <row r="14" spans="1:14" x14ac:dyDescent="0.2">
      <c r="A14" s="56">
        <v>41518</v>
      </c>
      <c r="B14" s="57">
        <v>0</v>
      </c>
      <c r="C14" s="58"/>
      <c r="D14" s="57">
        <v>0</v>
      </c>
      <c r="E14" s="57">
        <v>0</v>
      </c>
      <c r="F14" s="57">
        <v>0</v>
      </c>
      <c r="G14" s="41"/>
      <c r="H14" s="56">
        <f>A14</f>
        <v>41518</v>
      </c>
      <c r="I14" s="57"/>
      <c r="J14" s="58"/>
      <c r="K14" s="57"/>
      <c r="L14" s="57"/>
      <c r="M14" s="57"/>
      <c r="N14" s="41"/>
    </row>
    <row r="15" spans="1:14" x14ac:dyDescent="0.2">
      <c r="A15" s="56">
        <v>41671</v>
      </c>
      <c r="B15" s="57">
        <v>0</v>
      </c>
      <c r="C15" s="58"/>
      <c r="D15" s="57">
        <v>25000</v>
      </c>
      <c r="E15" s="57">
        <v>25000</v>
      </c>
      <c r="F15" s="57">
        <v>0</v>
      </c>
      <c r="G15" s="41"/>
      <c r="H15" s="56">
        <f t="shared" ref="H15:H54" si="0">A15</f>
        <v>41671</v>
      </c>
      <c r="I15" s="59">
        <f t="shared" ref="I15:I55" si="1">+B15*$M$10</f>
        <v>0</v>
      </c>
      <c r="J15" s="58"/>
      <c r="K15" s="59">
        <f t="shared" ref="K15:K55" si="2">+D15*$M$10</f>
        <v>125000</v>
      </c>
      <c r="L15" s="59">
        <f t="shared" ref="L15:L53" si="3">+I15+K15</f>
        <v>125000</v>
      </c>
      <c r="M15" s="59"/>
      <c r="N15" s="41"/>
    </row>
    <row r="16" spans="1:14" x14ac:dyDescent="0.2">
      <c r="A16" s="56">
        <v>41852</v>
      </c>
      <c r="B16" s="57">
        <v>30000</v>
      </c>
      <c r="C16" s="58">
        <v>0.06</v>
      </c>
      <c r="D16" s="57">
        <v>30000</v>
      </c>
      <c r="E16" s="57">
        <v>60000</v>
      </c>
      <c r="F16" s="57">
        <v>80000</v>
      </c>
      <c r="G16" s="41"/>
      <c r="H16" s="56">
        <f t="shared" si="0"/>
        <v>41852</v>
      </c>
      <c r="I16" s="59">
        <f t="shared" si="1"/>
        <v>150000</v>
      </c>
      <c r="J16" s="58">
        <v>0.06</v>
      </c>
      <c r="K16" s="59">
        <f t="shared" si="2"/>
        <v>150000</v>
      </c>
      <c r="L16" s="59">
        <f t="shared" si="3"/>
        <v>300000</v>
      </c>
      <c r="M16" s="60">
        <f>+L15+L16</f>
        <v>425000</v>
      </c>
      <c r="N16" s="61" t="s">
        <v>17</v>
      </c>
    </row>
    <row r="17" spans="1:14" x14ac:dyDescent="0.2">
      <c r="A17" s="56">
        <v>42036</v>
      </c>
      <c r="B17" s="57">
        <v>0</v>
      </c>
      <c r="C17" s="58"/>
      <c r="D17" s="57">
        <v>29100</v>
      </c>
      <c r="E17" s="57">
        <v>29100</v>
      </c>
      <c r="F17" s="57">
        <v>0</v>
      </c>
      <c r="G17" s="41"/>
      <c r="H17" s="56">
        <f t="shared" si="0"/>
        <v>42036</v>
      </c>
      <c r="I17" s="59">
        <f t="shared" si="1"/>
        <v>0</v>
      </c>
      <c r="J17" s="58"/>
      <c r="K17" s="59">
        <f t="shared" si="2"/>
        <v>145500</v>
      </c>
      <c r="L17" s="59">
        <f t="shared" si="3"/>
        <v>145500</v>
      </c>
      <c r="M17" s="60"/>
      <c r="N17" s="41"/>
    </row>
    <row r="18" spans="1:14" x14ac:dyDescent="0.2">
      <c r="A18" s="56">
        <v>42217</v>
      </c>
      <c r="B18" s="57">
        <v>30000</v>
      </c>
      <c r="C18" s="58">
        <f>+C16</f>
        <v>0.06</v>
      </c>
      <c r="D18" s="57">
        <v>29100</v>
      </c>
      <c r="E18" s="57">
        <v>59100</v>
      </c>
      <c r="F18" s="57">
        <v>88500</v>
      </c>
      <c r="G18" s="41"/>
      <c r="H18" s="56">
        <f t="shared" si="0"/>
        <v>42217</v>
      </c>
      <c r="I18" s="59">
        <f t="shared" si="1"/>
        <v>150000</v>
      </c>
      <c r="J18" s="58">
        <f>+J16</f>
        <v>0.06</v>
      </c>
      <c r="K18" s="59">
        <f t="shared" si="2"/>
        <v>145500</v>
      </c>
      <c r="L18" s="59">
        <f t="shared" si="3"/>
        <v>295500</v>
      </c>
      <c r="M18" s="60">
        <f>+L17+L18</f>
        <v>441000</v>
      </c>
      <c r="N18" s="61" t="s">
        <v>18</v>
      </c>
    </row>
    <row r="19" spans="1:14" x14ac:dyDescent="0.2">
      <c r="A19" s="56">
        <v>42401</v>
      </c>
      <c r="B19" s="57">
        <v>0</v>
      </c>
      <c r="C19" s="58"/>
      <c r="D19" s="57">
        <v>28200</v>
      </c>
      <c r="E19" s="57">
        <v>28200</v>
      </c>
      <c r="F19" s="57">
        <v>0</v>
      </c>
      <c r="G19" s="41"/>
      <c r="H19" s="56">
        <f t="shared" si="0"/>
        <v>42401</v>
      </c>
      <c r="I19" s="59">
        <f t="shared" si="1"/>
        <v>0</v>
      </c>
      <c r="J19" s="58"/>
      <c r="K19" s="59">
        <f t="shared" si="2"/>
        <v>141000</v>
      </c>
      <c r="L19" s="59">
        <f t="shared" si="3"/>
        <v>141000</v>
      </c>
      <c r="M19" s="60"/>
      <c r="N19" s="41"/>
    </row>
    <row r="20" spans="1:14" x14ac:dyDescent="0.2">
      <c r="A20" s="56">
        <v>42583</v>
      </c>
      <c r="B20" s="57">
        <v>30000</v>
      </c>
      <c r="C20" s="58">
        <f>+C18</f>
        <v>0.06</v>
      </c>
      <c r="D20" s="57">
        <v>28200</v>
      </c>
      <c r="E20" s="57">
        <v>58200</v>
      </c>
      <c r="F20" s="57">
        <v>86700</v>
      </c>
      <c r="G20" s="41"/>
      <c r="H20" s="56">
        <f t="shared" si="0"/>
        <v>42583</v>
      </c>
      <c r="I20" s="59">
        <f t="shared" si="1"/>
        <v>150000</v>
      </c>
      <c r="J20" s="58">
        <f>+J18</f>
        <v>0.06</v>
      </c>
      <c r="K20" s="59">
        <f t="shared" si="2"/>
        <v>141000</v>
      </c>
      <c r="L20" s="59">
        <f t="shared" si="3"/>
        <v>291000</v>
      </c>
      <c r="M20" s="60">
        <f>+L19+L20</f>
        <v>432000</v>
      </c>
      <c r="N20" s="61" t="s">
        <v>19</v>
      </c>
    </row>
    <row r="21" spans="1:14" x14ac:dyDescent="0.2">
      <c r="A21" s="56">
        <v>42767</v>
      </c>
      <c r="B21" s="57">
        <v>0</v>
      </c>
      <c r="C21" s="58"/>
      <c r="D21" s="57">
        <v>27300</v>
      </c>
      <c r="E21" s="57">
        <v>27300</v>
      </c>
      <c r="F21" s="57">
        <v>0</v>
      </c>
      <c r="G21" s="41"/>
      <c r="H21" s="56">
        <f t="shared" si="0"/>
        <v>42767</v>
      </c>
      <c r="I21" s="59">
        <f t="shared" si="1"/>
        <v>0</v>
      </c>
      <c r="J21" s="58"/>
      <c r="K21" s="59">
        <f t="shared" si="2"/>
        <v>136500</v>
      </c>
      <c r="L21" s="59">
        <f t="shared" si="3"/>
        <v>136500</v>
      </c>
      <c r="M21" s="60"/>
      <c r="N21" s="41"/>
    </row>
    <row r="22" spans="1:14" x14ac:dyDescent="0.2">
      <c r="A22" s="56">
        <v>42948</v>
      </c>
      <c r="B22" s="57">
        <v>30000</v>
      </c>
      <c r="C22" s="58">
        <f>+C20</f>
        <v>0.06</v>
      </c>
      <c r="D22" s="57">
        <v>27300</v>
      </c>
      <c r="E22" s="57">
        <v>57300</v>
      </c>
      <c r="F22" s="57">
        <v>84900</v>
      </c>
      <c r="G22" s="41"/>
      <c r="H22" s="56">
        <f t="shared" si="0"/>
        <v>42948</v>
      </c>
      <c r="I22" s="59">
        <f t="shared" si="1"/>
        <v>150000</v>
      </c>
      <c r="J22" s="58">
        <f>+J20</f>
        <v>0.06</v>
      </c>
      <c r="K22" s="59">
        <f t="shared" si="2"/>
        <v>136500</v>
      </c>
      <c r="L22" s="59">
        <f t="shared" si="3"/>
        <v>286500</v>
      </c>
      <c r="M22" s="60">
        <f>+L21+L22</f>
        <v>423000</v>
      </c>
      <c r="N22" s="61" t="s">
        <v>20</v>
      </c>
    </row>
    <row r="23" spans="1:14" x14ac:dyDescent="0.2">
      <c r="A23" s="56">
        <v>43132</v>
      </c>
      <c r="B23" s="57">
        <v>0</v>
      </c>
      <c r="C23" s="58"/>
      <c r="D23" s="57">
        <v>26400</v>
      </c>
      <c r="E23" s="57">
        <v>26400</v>
      </c>
      <c r="F23" s="57">
        <v>0</v>
      </c>
      <c r="G23" s="41"/>
      <c r="H23" s="56">
        <f t="shared" si="0"/>
        <v>43132</v>
      </c>
      <c r="I23" s="59">
        <f t="shared" si="1"/>
        <v>0</v>
      </c>
      <c r="J23" s="58"/>
      <c r="K23" s="59">
        <f t="shared" si="2"/>
        <v>132000</v>
      </c>
      <c r="L23" s="59">
        <f t="shared" si="3"/>
        <v>132000</v>
      </c>
      <c r="M23" s="60"/>
      <c r="N23" s="41"/>
    </row>
    <row r="24" spans="1:14" x14ac:dyDescent="0.2">
      <c r="A24" s="56">
        <v>43313</v>
      </c>
      <c r="B24" s="57">
        <v>35000</v>
      </c>
      <c r="C24" s="58">
        <f>+C22</f>
        <v>0.06</v>
      </c>
      <c r="D24" s="57">
        <v>26400</v>
      </c>
      <c r="E24" s="57">
        <v>61400</v>
      </c>
      <c r="F24" s="57">
        <v>88100</v>
      </c>
      <c r="G24" s="41"/>
      <c r="H24" s="56">
        <f t="shared" si="0"/>
        <v>43313</v>
      </c>
      <c r="I24" s="59">
        <f t="shared" si="1"/>
        <v>175000</v>
      </c>
      <c r="J24" s="58">
        <f>+J22</f>
        <v>0.06</v>
      </c>
      <c r="K24" s="59">
        <f t="shared" si="2"/>
        <v>132000</v>
      </c>
      <c r="L24" s="59">
        <f t="shared" si="3"/>
        <v>307000</v>
      </c>
      <c r="M24" s="60">
        <f>+L23+L24</f>
        <v>439000</v>
      </c>
      <c r="N24" s="61" t="s">
        <v>21</v>
      </c>
    </row>
    <row r="25" spans="1:14" x14ac:dyDescent="0.2">
      <c r="A25" s="56">
        <v>43497</v>
      </c>
      <c r="B25" s="57">
        <v>0</v>
      </c>
      <c r="C25" s="58"/>
      <c r="D25" s="57">
        <v>25350</v>
      </c>
      <c r="E25" s="57">
        <v>25350</v>
      </c>
      <c r="F25" s="57">
        <v>0</v>
      </c>
      <c r="G25" s="41"/>
      <c r="H25" s="56">
        <f t="shared" si="0"/>
        <v>43497</v>
      </c>
      <c r="I25" s="59">
        <f t="shared" si="1"/>
        <v>0</v>
      </c>
      <c r="J25" s="58"/>
      <c r="K25" s="59">
        <f t="shared" si="2"/>
        <v>126750</v>
      </c>
      <c r="L25" s="59">
        <f t="shared" si="3"/>
        <v>126750</v>
      </c>
      <c r="M25" s="60"/>
      <c r="N25" s="41"/>
    </row>
    <row r="26" spans="1:14" x14ac:dyDescent="0.2">
      <c r="A26" s="56">
        <v>43678</v>
      </c>
      <c r="B26" s="57">
        <v>35000</v>
      </c>
      <c r="C26" s="58">
        <f>+C24</f>
        <v>0.06</v>
      </c>
      <c r="D26" s="57">
        <v>25350</v>
      </c>
      <c r="E26" s="57">
        <v>60350</v>
      </c>
      <c r="F26" s="57">
        <v>86000</v>
      </c>
      <c r="G26" s="41"/>
      <c r="H26" s="56">
        <f t="shared" si="0"/>
        <v>43678</v>
      </c>
      <c r="I26" s="59">
        <f t="shared" si="1"/>
        <v>175000</v>
      </c>
      <c r="J26" s="58">
        <f>+J24</f>
        <v>0.06</v>
      </c>
      <c r="K26" s="59">
        <f t="shared" si="2"/>
        <v>126750</v>
      </c>
      <c r="L26" s="59">
        <f t="shared" si="3"/>
        <v>301750</v>
      </c>
      <c r="M26" s="60">
        <f>+L25+L26</f>
        <v>428500</v>
      </c>
      <c r="N26" s="61" t="s">
        <v>22</v>
      </c>
    </row>
    <row r="27" spans="1:14" x14ac:dyDescent="0.2">
      <c r="A27" s="56">
        <v>43862</v>
      </c>
      <c r="B27" s="57">
        <v>0</v>
      </c>
      <c r="C27" s="58"/>
      <c r="D27" s="57">
        <v>24300</v>
      </c>
      <c r="E27" s="57">
        <v>24300</v>
      </c>
      <c r="F27" s="57">
        <v>0</v>
      </c>
      <c r="G27" s="41"/>
      <c r="H27" s="56">
        <f t="shared" si="0"/>
        <v>43862</v>
      </c>
      <c r="I27" s="59">
        <f t="shared" si="1"/>
        <v>0</v>
      </c>
      <c r="J27" s="58"/>
      <c r="K27" s="59">
        <f t="shared" si="2"/>
        <v>121500</v>
      </c>
      <c r="L27" s="59">
        <f t="shared" si="3"/>
        <v>121500</v>
      </c>
      <c r="M27" s="60"/>
      <c r="N27" s="41"/>
    </row>
    <row r="28" spans="1:14" x14ac:dyDescent="0.2">
      <c r="A28" s="56">
        <v>44044</v>
      </c>
      <c r="B28" s="57">
        <v>40000</v>
      </c>
      <c r="C28" s="58">
        <f>+C26</f>
        <v>0.06</v>
      </c>
      <c r="D28" s="57">
        <v>24300</v>
      </c>
      <c r="E28" s="57">
        <v>64300</v>
      </c>
      <c r="F28" s="57">
        <v>88900</v>
      </c>
      <c r="G28" s="41"/>
      <c r="H28" s="56">
        <f t="shared" si="0"/>
        <v>44044</v>
      </c>
      <c r="I28" s="59">
        <f t="shared" si="1"/>
        <v>200000</v>
      </c>
      <c r="J28" s="58">
        <f>+J26</f>
        <v>0.06</v>
      </c>
      <c r="K28" s="59">
        <f t="shared" si="2"/>
        <v>121500</v>
      </c>
      <c r="L28" s="59">
        <f t="shared" si="3"/>
        <v>321500</v>
      </c>
      <c r="M28" s="60">
        <f>+L27+L28</f>
        <v>443000</v>
      </c>
      <c r="N28" s="61" t="s">
        <v>23</v>
      </c>
    </row>
    <row r="29" spans="1:14" x14ac:dyDescent="0.2">
      <c r="A29" s="56">
        <v>44228</v>
      </c>
      <c r="B29" s="57">
        <v>0</v>
      </c>
      <c r="C29" s="58"/>
      <c r="D29" s="57">
        <v>23100</v>
      </c>
      <c r="E29" s="57">
        <v>23100</v>
      </c>
      <c r="F29" s="57">
        <v>0</v>
      </c>
      <c r="G29" s="41"/>
      <c r="H29" s="56">
        <f t="shared" si="0"/>
        <v>44228</v>
      </c>
      <c r="I29" s="59">
        <f t="shared" si="1"/>
        <v>0</v>
      </c>
      <c r="J29" s="58"/>
      <c r="K29" s="59">
        <f t="shared" si="2"/>
        <v>115500</v>
      </c>
      <c r="L29" s="59">
        <f t="shared" si="3"/>
        <v>115500</v>
      </c>
      <c r="M29" s="60"/>
      <c r="N29" s="41"/>
    </row>
    <row r="30" spans="1:14" x14ac:dyDescent="0.2">
      <c r="A30" s="56">
        <v>44409</v>
      </c>
      <c r="B30" s="57">
        <v>40000</v>
      </c>
      <c r="C30" s="58">
        <f>+C28</f>
        <v>0.06</v>
      </c>
      <c r="D30" s="57">
        <v>23100</v>
      </c>
      <c r="E30" s="57">
        <v>63100</v>
      </c>
      <c r="F30" s="57">
        <v>86500</v>
      </c>
      <c r="G30" s="41"/>
      <c r="H30" s="56">
        <f t="shared" si="0"/>
        <v>44409</v>
      </c>
      <c r="I30" s="59">
        <f t="shared" si="1"/>
        <v>200000</v>
      </c>
      <c r="J30" s="58">
        <f>+J28</f>
        <v>0.06</v>
      </c>
      <c r="K30" s="59">
        <f t="shared" si="2"/>
        <v>115500</v>
      </c>
      <c r="L30" s="59">
        <f t="shared" si="3"/>
        <v>315500</v>
      </c>
      <c r="M30" s="60">
        <f>+L29+L30</f>
        <v>431000</v>
      </c>
      <c r="N30" s="61" t="s">
        <v>24</v>
      </c>
    </row>
    <row r="31" spans="1:14" x14ac:dyDescent="0.2">
      <c r="A31" s="56">
        <v>44593</v>
      </c>
      <c r="B31" s="57">
        <v>0</v>
      </c>
      <c r="C31" s="58"/>
      <c r="D31" s="57">
        <v>21900</v>
      </c>
      <c r="E31" s="57">
        <v>21900</v>
      </c>
      <c r="F31" s="57">
        <v>0</v>
      </c>
      <c r="G31" s="41"/>
      <c r="H31" s="56">
        <f t="shared" si="0"/>
        <v>44593</v>
      </c>
      <c r="I31" s="59">
        <f t="shared" si="1"/>
        <v>0</v>
      </c>
      <c r="J31" s="58"/>
      <c r="K31" s="59">
        <f t="shared" si="2"/>
        <v>109500</v>
      </c>
      <c r="L31" s="59">
        <f t="shared" si="3"/>
        <v>109500</v>
      </c>
      <c r="M31" s="60"/>
      <c r="N31" s="41"/>
    </row>
    <row r="32" spans="1:14" x14ac:dyDescent="0.2">
      <c r="A32" s="56">
        <v>44774</v>
      </c>
      <c r="B32" s="57">
        <v>45000</v>
      </c>
      <c r="C32" s="58">
        <f>+C30</f>
        <v>0.06</v>
      </c>
      <c r="D32" s="57">
        <v>21900</v>
      </c>
      <c r="E32" s="57">
        <v>66900</v>
      </c>
      <c r="F32" s="57">
        <v>89100</v>
      </c>
      <c r="G32" s="41"/>
      <c r="H32" s="56">
        <f t="shared" si="0"/>
        <v>44774</v>
      </c>
      <c r="I32" s="59">
        <f t="shared" si="1"/>
        <v>225000</v>
      </c>
      <c r="J32" s="58">
        <f>+J30</f>
        <v>0.06</v>
      </c>
      <c r="K32" s="59">
        <f t="shared" si="2"/>
        <v>109500</v>
      </c>
      <c r="L32" s="59">
        <f t="shared" si="3"/>
        <v>334500</v>
      </c>
      <c r="M32" s="60">
        <f>+L31+L32</f>
        <v>444000</v>
      </c>
      <c r="N32" s="61" t="s">
        <v>25</v>
      </c>
    </row>
    <row r="33" spans="1:14" x14ac:dyDescent="0.2">
      <c r="A33" s="56">
        <v>44958</v>
      </c>
      <c r="B33" s="57">
        <v>0</v>
      </c>
      <c r="C33" s="58"/>
      <c r="D33" s="57">
        <v>20550</v>
      </c>
      <c r="E33" s="57">
        <v>20550</v>
      </c>
      <c r="F33" s="57">
        <v>0</v>
      </c>
      <c r="G33" s="41"/>
      <c r="H33" s="56">
        <f t="shared" si="0"/>
        <v>44958</v>
      </c>
      <c r="I33" s="59">
        <f t="shared" si="1"/>
        <v>0</v>
      </c>
      <c r="J33" s="58"/>
      <c r="K33" s="59">
        <f t="shared" si="2"/>
        <v>102750</v>
      </c>
      <c r="L33" s="59">
        <f t="shared" si="3"/>
        <v>102750</v>
      </c>
      <c r="M33" s="60"/>
      <c r="N33" s="41"/>
    </row>
    <row r="34" spans="1:14" x14ac:dyDescent="0.2">
      <c r="A34" s="56">
        <v>45139</v>
      </c>
      <c r="B34" s="57">
        <v>45000</v>
      </c>
      <c r="C34" s="58">
        <f>+C32</f>
        <v>0.06</v>
      </c>
      <c r="D34" s="57">
        <v>20550</v>
      </c>
      <c r="E34" s="57">
        <v>65550</v>
      </c>
      <c r="F34" s="57">
        <v>86400</v>
      </c>
      <c r="G34" s="41"/>
      <c r="H34" s="56">
        <f t="shared" si="0"/>
        <v>45139</v>
      </c>
      <c r="I34" s="59">
        <f t="shared" si="1"/>
        <v>225000</v>
      </c>
      <c r="J34" s="58">
        <f>+J32</f>
        <v>0.06</v>
      </c>
      <c r="K34" s="59">
        <f t="shared" si="2"/>
        <v>102750</v>
      </c>
      <c r="L34" s="59">
        <f t="shared" si="3"/>
        <v>327750</v>
      </c>
      <c r="M34" s="60">
        <f>+L33+L34</f>
        <v>430500</v>
      </c>
      <c r="N34" s="61" t="s">
        <v>26</v>
      </c>
    </row>
    <row r="35" spans="1:14" x14ac:dyDescent="0.2">
      <c r="A35" s="56">
        <v>45323</v>
      </c>
      <c r="B35" s="57">
        <v>0</v>
      </c>
      <c r="C35" s="58"/>
      <c r="D35" s="57">
        <v>19200</v>
      </c>
      <c r="E35" s="57">
        <v>19200</v>
      </c>
      <c r="F35" s="57">
        <v>0</v>
      </c>
      <c r="G35" s="41"/>
      <c r="H35" s="56">
        <f t="shared" si="0"/>
        <v>45323</v>
      </c>
      <c r="I35" s="59">
        <f t="shared" si="1"/>
        <v>0</v>
      </c>
      <c r="J35" s="58"/>
      <c r="K35" s="59">
        <f t="shared" si="2"/>
        <v>96000</v>
      </c>
      <c r="L35" s="59">
        <f t="shared" si="3"/>
        <v>96000</v>
      </c>
      <c r="M35" s="60"/>
      <c r="N35" s="41"/>
    </row>
    <row r="36" spans="1:14" x14ac:dyDescent="0.2">
      <c r="A36" s="44">
        <v>45505</v>
      </c>
      <c r="B36" s="62">
        <v>50000</v>
      </c>
      <c r="C36" s="58">
        <f>+C34</f>
        <v>0.06</v>
      </c>
      <c r="D36" s="62">
        <v>19200</v>
      </c>
      <c r="E36" s="57">
        <v>69200</v>
      </c>
      <c r="F36" s="57">
        <v>88700</v>
      </c>
      <c r="G36" s="41"/>
      <c r="H36" s="56">
        <f t="shared" si="0"/>
        <v>45505</v>
      </c>
      <c r="I36" s="59">
        <f t="shared" si="1"/>
        <v>250000</v>
      </c>
      <c r="J36" s="58">
        <f>+J34</f>
        <v>0.06</v>
      </c>
      <c r="K36" s="59">
        <f t="shared" si="2"/>
        <v>96000</v>
      </c>
      <c r="L36" s="59">
        <f t="shared" si="3"/>
        <v>346000</v>
      </c>
      <c r="M36" s="60">
        <f>+L35+L36</f>
        <v>442000</v>
      </c>
      <c r="N36" s="61" t="s">
        <v>27</v>
      </c>
    </row>
    <row r="37" spans="1:14" x14ac:dyDescent="0.2">
      <c r="A37" s="63">
        <v>45689</v>
      </c>
      <c r="B37" s="64">
        <v>0</v>
      </c>
      <c r="C37" s="58"/>
      <c r="D37" s="64">
        <v>17700</v>
      </c>
      <c r="E37" s="57">
        <v>17700</v>
      </c>
      <c r="F37" s="57">
        <v>0</v>
      </c>
      <c r="G37" s="41"/>
      <c r="H37" s="56">
        <f t="shared" si="0"/>
        <v>45689</v>
      </c>
      <c r="I37" s="59">
        <f t="shared" si="1"/>
        <v>0</v>
      </c>
      <c r="J37" s="58"/>
      <c r="K37" s="59">
        <f t="shared" si="2"/>
        <v>88500</v>
      </c>
      <c r="L37" s="59">
        <f t="shared" si="3"/>
        <v>88500</v>
      </c>
      <c r="M37" s="60"/>
      <c r="N37" s="41"/>
    </row>
    <row r="38" spans="1:14" x14ac:dyDescent="0.2">
      <c r="A38" s="56">
        <v>45870</v>
      </c>
      <c r="B38" s="57">
        <v>50000</v>
      </c>
      <c r="C38" s="58">
        <f>+C36</f>
        <v>0.06</v>
      </c>
      <c r="D38" s="57">
        <v>17700</v>
      </c>
      <c r="E38" s="57">
        <v>67700</v>
      </c>
      <c r="F38" s="57">
        <v>85700</v>
      </c>
      <c r="G38" s="41"/>
      <c r="H38" s="56">
        <f t="shared" si="0"/>
        <v>45870</v>
      </c>
      <c r="I38" s="59">
        <f t="shared" si="1"/>
        <v>250000</v>
      </c>
      <c r="J38" s="58">
        <f>+J36</f>
        <v>0.06</v>
      </c>
      <c r="K38" s="59">
        <f t="shared" si="2"/>
        <v>88500</v>
      </c>
      <c r="L38" s="59">
        <f t="shared" si="3"/>
        <v>338500</v>
      </c>
      <c r="M38" s="60">
        <f>+L37+L38</f>
        <v>427000</v>
      </c>
      <c r="N38" s="61" t="s">
        <v>28</v>
      </c>
    </row>
    <row r="39" spans="1:14" x14ac:dyDescent="0.2">
      <c r="A39" s="56">
        <v>46054</v>
      </c>
      <c r="B39" s="57">
        <v>0</v>
      </c>
      <c r="C39" s="58"/>
      <c r="D39" s="57">
        <v>16200</v>
      </c>
      <c r="E39" s="57">
        <v>16200</v>
      </c>
      <c r="F39" s="57">
        <v>0</v>
      </c>
      <c r="G39" s="41"/>
      <c r="H39" s="56">
        <f t="shared" si="0"/>
        <v>46054</v>
      </c>
      <c r="I39" s="59">
        <f t="shared" si="1"/>
        <v>0</v>
      </c>
      <c r="J39" s="58"/>
      <c r="K39" s="59">
        <f t="shared" si="2"/>
        <v>81000</v>
      </c>
      <c r="L39" s="59">
        <f t="shared" si="3"/>
        <v>81000</v>
      </c>
      <c r="M39" s="60"/>
      <c r="N39" s="41"/>
    </row>
    <row r="40" spans="1:14" x14ac:dyDescent="0.2">
      <c r="A40" s="56">
        <v>46235</v>
      </c>
      <c r="B40" s="57">
        <v>55000</v>
      </c>
      <c r="C40" s="58">
        <f>+C38</f>
        <v>0.06</v>
      </c>
      <c r="D40" s="57">
        <v>16200</v>
      </c>
      <c r="E40" s="57">
        <v>71200</v>
      </c>
      <c r="F40" s="57">
        <v>87700</v>
      </c>
      <c r="G40" s="41"/>
      <c r="H40" s="56">
        <f t="shared" si="0"/>
        <v>46235</v>
      </c>
      <c r="I40" s="59">
        <f t="shared" si="1"/>
        <v>275000</v>
      </c>
      <c r="J40" s="58">
        <f>+J38</f>
        <v>0.06</v>
      </c>
      <c r="K40" s="59">
        <f t="shared" si="2"/>
        <v>81000</v>
      </c>
      <c r="L40" s="59">
        <f t="shared" si="3"/>
        <v>356000</v>
      </c>
      <c r="M40" s="60">
        <f>+L39+L40</f>
        <v>437000</v>
      </c>
      <c r="N40" s="61" t="s">
        <v>29</v>
      </c>
    </row>
    <row r="41" spans="1:14" x14ac:dyDescent="0.2">
      <c r="A41" s="56">
        <v>46419</v>
      </c>
      <c r="B41" s="57">
        <v>0</v>
      </c>
      <c r="C41" s="58"/>
      <c r="D41" s="57">
        <v>14550</v>
      </c>
      <c r="E41" s="57">
        <v>14550</v>
      </c>
      <c r="F41" s="57">
        <v>0</v>
      </c>
      <c r="G41" s="41"/>
      <c r="H41" s="56">
        <f t="shared" si="0"/>
        <v>46419</v>
      </c>
      <c r="I41" s="59">
        <f t="shared" si="1"/>
        <v>0</v>
      </c>
      <c r="J41" s="58"/>
      <c r="K41" s="59">
        <f t="shared" si="2"/>
        <v>72750</v>
      </c>
      <c r="L41" s="59">
        <f t="shared" si="3"/>
        <v>72750</v>
      </c>
      <c r="M41" s="60"/>
      <c r="N41" s="41"/>
    </row>
    <row r="42" spans="1:14" x14ac:dyDescent="0.2">
      <c r="A42" s="56">
        <v>46600</v>
      </c>
      <c r="B42" s="57">
        <v>60000</v>
      </c>
      <c r="C42" s="58">
        <f>+C40</f>
        <v>0.06</v>
      </c>
      <c r="D42" s="57">
        <v>14550</v>
      </c>
      <c r="E42" s="57">
        <v>74550</v>
      </c>
      <c r="F42" s="57">
        <v>89400</v>
      </c>
      <c r="G42" s="41"/>
      <c r="H42" s="56">
        <f t="shared" si="0"/>
        <v>46600</v>
      </c>
      <c r="I42" s="59">
        <f t="shared" si="1"/>
        <v>300000</v>
      </c>
      <c r="J42" s="58">
        <f>+J40</f>
        <v>0.06</v>
      </c>
      <c r="K42" s="59">
        <f t="shared" si="2"/>
        <v>72750</v>
      </c>
      <c r="L42" s="59">
        <f t="shared" si="3"/>
        <v>372750</v>
      </c>
      <c r="M42" s="60">
        <f>+L41+L42</f>
        <v>445500</v>
      </c>
      <c r="N42" s="61" t="s">
        <v>30</v>
      </c>
    </row>
    <row r="43" spans="1:14" x14ac:dyDescent="0.2">
      <c r="A43" s="56">
        <v>46784</v>
      </c>
      <c r="B43" s="57">
        <v>0</v>
      </c>
      <c r="C43" s="58"/>
      <c r="D43" s="57">
        <v>12750</v>
      </c>
      <c r="E43" s="57">
        <v>12750</v>
      </c>
      <c r="F43" s="57">
        <v>0</v>
      </c>
      <c r="G43" s="41"/>
      <c r="H43" s="56">
        <f t="shared" si="0"/>
        <v>46784</v>
      </c>
      <c r="I43" s="59">
        <f t="shared" si="1"/>
        <v>0</v>
      </c>
      <c r="J43" s="58"/>
      <c r="K43" s="59">
        <f t="shared" si="2"/>
        <v>63750</v>
      </c>
      <c r="L43" s="59">
        <f t="shared" si="3"/>
        <v>63750</v>
      </c>
      <c r="M43" s="60"/>
      <c r="N43" s="41"/>
    </row>
    <row r="44" spans="1:14" x14ac:dyDescent="0.2">
      <c r="A44" s="56">
        <v>46966</v>
      </c>
      <c r="B44" s="57">
        <v>60000</v>
      </c>
      <c r="C44" s="58">
        <f>+C42</f>
        <v>0.06</v>
      </c>
      <c r="D44" s="57">
        <v>12750</v>
      </c>
      <c r="E44" s="57">
        <v>72750</v>
      </c>
      <c r="F44" s="57">
        <v>85800</v>
      </c>
      <c r="G44" s="41"/>
      <c r="H44" s="56">
        <f t="shared" si="0"/>
        <v>46966</v>
      </c>
      <c r="I44" s="59">
        <f t="shared" si="1"/>
        <v>300000</v>
      </c>
      <c r="J44" s="58">
        <f>+J42</f>
        <v>0.06</v>
      </c>
      <c r="K44" s="59">
        <f t="shared" si="2"/>
        <v>63750</v>
      </c>
      <c r="L44" s="59">
        <f t="shared" si="3"/>
        <v>363750</v>
      </c>
      <c r="M44" s="60">
        <f>+L43+L44</f>
        <v>427500</v>
      </c>
      <c r="N44" s="61" t="s">
        <v>31</v>
      </c>
    </row>
    <row r="45" spans="1:14" x14ac:dyDescent="0.2">
      <c r="A45" s="56">
        <v>47150</v>
      </c>
      <c r="B45" s="57">
        <v>0</v>
      </c>
      <c r="C45" s="58"/>
      <c r="D45" s="57">
        <v>10950</v>
      </c>
      <c r="E45" s="57">
        <v>10950</v>
      </c>
      <c r="F45" s="57">
        <v>0</v>
      </c>
      <c r="G45" s="41"/>
      <c r="H45" s="56">
        <f t="shared" si="0"/>
        <v>47150</v>
      </c>
      <c r="I45" s="59">
        <f t="shared" si="1"/>
        <v>0</v>
      </c>
      <c r="J45" s="58"/>
      <c r="K45" s="59">
        <f t="shared" si="2"/>
        <v>54750</v>
      </c>
      <c r="L45" s="59">
        <f t="shared" si="3"/>
        <v>54750</v>
      </c>
      <c r="M45" s="60"/>
      <c r="N45" s="41"/>
    </row>
    <row r="46" spans="1:14" x14ac:dyDescent="0.2">
      <c r="A46" s="56">
        <v>47331</v>
      </c>
      <c r="B46" s="57">
        <v>65000</v>
      </c>
      <c r="C46" s="58">
        <f>+C44</f>
        <v>0.06</v>
      </c>
      <c r="D46" s="57">
        <v>10950</v>
      </c>
      <c r="E46" s="57">
        <v>75950</v>
      </c>
      <c r="F46" s="57">
        <v>87200</v>
      </c>
      <c r="G46" s="41"/>
      <c r="H46" s="56">
        <f t="shared" si="0"/>
        <v>47331</v>
      </c>
      <c r="I46" s="59">
        <f t="shared" si="1"/>
        <v>325000</v>
      </c>
      <c r="J46" s="58">
        <f>+J44</f>
        <v>0.06</v>
      </c>
      <c r="K46" s="59">
        <f t="shared" si="2"/>
        <v>54750</v>
      </c>
      <c r="L46" s="59">
        <f t="shared" si="3"/>
        <v>379750</v>
      </c>
      <c r="M46" s="60">
        <f>+L45+L46</f>
        <v>434500</v>
      </c>
      <c r="N46" s="61" t="s">
        <v>32</v>
      </c>
    </row>
    <row r="47" spans="1:14" x14ac:dyDescent="0.2">
      <c r="A47" s="56">
        <v>47515</v>
      </c>
      <c r="B47" s="57">
        <v>0</v>
      </c>
      <c r="C47" s="58"/>
      <c r="D47" s="57">
        <v>9000</v>
      </c>
      <c r="E47" s="57">
        <v>9000</v>
      </c>
      <c r="F47" s="57">
        <v>0</v>
      </c>
      <c r="G47" s="41"/>
      <c r="H47" s="56">
        <f t="shared" si="0"/>
        <v>47515</v>
      </c>
      <c r="I47" s="59">
        <f t="shared" si="1"/>
        <v>0</v>
      </c>
      <c r="J47" s="58"/>
      <c r="K47" s="59">
        <f t="shared" si="2"/>
        <v>45000</v>
      </c>
      <c r="L47" s="59">
        <f t="shared" si="3"/>
        <v>45000</v>
      </c>
      <c r="M47" s="60"/>
      <c r="N47" s="41"/>
    </row>
    <row r="48" spans="1:14" x14ac:dyDescent="0.2">
      <c r="A48" s="56">
        <v>47696</v>
      </c>
      <c r="B48" s="57">
        <v>70000</v>
      </c>
      <c r="C48" s="58">
        <f>+C46</f>
        <v>0.06</v>
      </c>
      <c r="D48" s="57">
        <v>9000</v>
      </c>
      <c r="E48" s="57">
        <v>79000</v>
      </c>
      <c r="F48" s="57">
        <v>88300</v>
      </c>
      <c r="G48" s="41"/>
      <c r="H48" s="56">
        <f t="shared" si="0"/>
        <v>47696</v>
      </c>
      <c r="I48" s="59">
        <f t="shared" si="1"/>
        <v>350000</v>
      </c>
      <c r="J48" s="58">
        <f>+J46</f>
        <v>0.06</v>
      </c>
      <c r="K48" s="59">
        <f t="shared" si="2"/>
        <v>45000</v>
      </c>
      <c r="L48" s="59">
        <f t="shared" si="3"/>
        <v>395000</v>
      </c>
      <c r="M48" s="60">
        <f>+L47+L48</f>
        <v>440000</v>
      </c>
      <c r="N48" s="61" t="s">
        <v>33</v>
      </c>
    </row>
    <row r="49" spans="1:14" x14ac:dyDescent="0.2">
      <c r="A49" s="56">
        <v>47880</v>
      </c>
      <c r="B49" s="57">
        <v>0</v>
      </c>
      <c r="C49" s="58"/>
      <c r="D49" s="57">
        <v>6900</v>
      </c>
      <c r="E49" s="57">
        <v>6900</v>
      </c>
      <c r="F49" s="57">
        <v>0</v>
      </c>
      <c r="G49" s="41"/>
      <c r="H49" s="56">
        <f t="shared" si="0"/>
        <v>47880</v>
      </c>
      <c r="I49" s="59">
        <f t="shared" si="1"/>
        <v>0</v>
      </c>
      <c r="J49" s="58"/>
      <c r="K49" s="59">
        <f t="shared" si="2"/>
        <v>34500</v>
      </c>
      <c r="L49" s="59">
        <f t="shared" si="3"/>
        <v>34500</v>
      </c>
      <c r="M49" s="60"/>
      <c r="N49" s="41"/>
    </row>
    <row r="50" spans="1:14" x14ac:dyDescent="0.2">
      <c r="A50" s="56">
        <v>48061</v>
      </c>
      <c r="B50" s="57">
        <v>75000</v>
      </c>
      <c r="C50" s="58">
        <f>+C48</f>
        <v>0.06</v>
      </c>
      <c r="D50" s="57">
        <v>6900</v>
      </c>
      <c r="E50" s="57">
        <v>81900</v>
      </c>
      <c r="F50" s="57">
        <v>89100</v>
      </c>
      <c r="G50" s="41"/>
      <c r="H50" s="56">
        <f t="shared" si="0"/>
        <v>48061</v>
      </c>
      <c r="I50" s="59">
        <f t="shared" si="1"/>
        <v>375000</v>
      </c>
      <c r="J50" s="58">
        <f>+J48</f>
        <v>0.06</v>
      </c>
      <c r="K50" s="59">
        <f t="shared" si="2"/>
        <v>34500</v>
      </c>
      <c r="L50" s="59">
        <f t="shared" si="3"/>
        <v>409500</v>
      </c>
      <c r="M50" s="60">
        <f>+L49+L50</f>
        <v>444000</v>
      </c>
      <c r="N50" s="65" t="s">
        <v>34</v>
      </c>
    </row>
    <row r="51" spans="1:14" x14ac:dyDescent="0.2">
      <c r="A51" s="56">
        <v>48245</v>
      </c>
      <c r="B51" s="57">
        <v>0</v>
      </c>
      <c r="C51" s="58"/>
      <c r="D51" s="57">
        <v>4650</v>
      </c>
      <c r="E51" s="57">
        <v>4650</v>
      </c>
      <c r="F51" s="57">
        <v>0</v>
      </c>
      <c r="G51" s="41"/>
      <c r="H51" s="56">
        <f t="shared" si="0"/>
        <v>48245</v>
      </c>
      <c r="I51" s="59">
        <f t="shared" si="1"/>
        <v>0</v>
      </c>
      <c r="J51" s="58"/>
      <c r="K51" s="59">
        <f t="shared" si="2"/>
        <v>23250</v>
      </c>
      <c r="L51" s="59">
        <f t="shared" si="3"/>
        <v>23250</v>
      </c>
      <c r="M51" s="60"/>
      <c r="N51" s="41"/>
    </row>
    <row r="52" spans="1:14" x14ac:dyDescent="0.2">
      <c r="A52" s="56">
        <v>48427</v>
      </c>
      <c r="B52" s="57">
        <v>75000</v>
      </c>
      <c r="C52" s="58">
        <f>+C50</f>
        <v>0.06</v>
      </c>
      <c r="D52" s="57">
        <v>4650</v>
      </c>
      <c r="E52" s="57">
        <v>79650</v>
      </c>
      <c r="F52" s="57">
        <v>89600</v>
      </c>
      <c r="G52" s="41"/>
      <c r="H52" s="56">
        <f t="shared" si="0"/>
        <v>48427</v>
      </c>
      <c r="I52" s="59">
        <f t="shared" si="1"/>
        <v>375000</v>
      </c>
      <c r="J52" s="58">
        <f>+J50</f>
        <v>0.06</v>
      </c>
      <c r="K52" s="59">
        <f t="shared" si="2"/>
        <v>23250</v>
      </c>
      <c r="L52" s="59">
        <f t="shared" si="3"/>
        <v>398250</v>
      </c>
      <c r="M52" s="60">
        <f>+L51+L52</f>
        <v>421500</v>
      </c>
      <c r="N52" s="65" t="s">
        <v>35</v>
      </c>
    </row>
    <row r="53" spans="1:14" x14ac:dyDescent="0.2">
      <c r="A53" s="56">
        <v>48611</v>
      </c>
      <c r="B53" s="62">
        <v>0</v>
      </c>
      <c r="C53" s="66"/>
      <c r="D53" s="62">
        <v>2400</v>
      </c>
      <c r="E53" s="57">
        <v>2400</v>
      </c>
      <c r="F53" s="57">
        <v>0</v>
      </c>
      <c r="G53" s="41"/>
      <c r="H53" s="56">
        <f t="shared" si="0"/>
        <v>48611</v>
      </c>
      <c r="I53" s="59">
        <f t="shared" si="1"/>
        <v>0</v>
      </c>
      <c r="J53" s="66"/>
      <c r="K53" s="59">
        <f t="shared" si="2"/>
        <v>12000</v>
      </c>
      <c r="L53" s="59">
        <f t="shared" si="3"/>
        <v>12000</v>
      </c>
      <c r="M53" s="60"/>
      <c r="N53" s="41"/>
    </row>
    <row r="54" spans="1:14" x14ac:dyDescent="0.2">
      <c r="A54" s="56">
        <v>48792</v>
      </c>
      <c r="B54" s="57">
        <v>80000</v>
      </c>
      <c r="C54" s="58">
        <f>+C52</f>
        <v>0.06</v>
      </c>
      <c r="D54" s="57">
        <v>2400</v>
      </c>
      <c r="E54" s="57">
        <v>82400</v>
      </c>
      <c r="F54" s="57">
        <v>84800</v>
      </c>
      <c r="G54" s="41"/>
      <c r="H54" s="56">
        <f t="shared" si="0"/>
        <v>48792</v>
      </c>
      <c r="I54" s="59">
        <f t="shared" si="1"/>
        <v>400000</v>
      </c>
      <c r="J54" s="58">
        <f>+J52</f>
        <v>0.06</v>
      </c>
      <c r="K54" s="59">
        <f t="shared" si="2"/>
        <v>12000</v>
      </c>
      <c r="L54" s="59">
        <f>+K54+I54</f>
        <v>412000</v>
      </c>
      <c r="M54" s="60">
        <f>+L53+L54</f>
        <v>424000</v>
      </c>
      <c r="N54" s="61" t="s">
        <v>36</v>
      </c>
    </row>
    <row r="55" spans="1:14" x14ac:dyDescent="0.2">
      <c r="A55" s="67"/>
      <c r="B55" s="57">
        <v>0</v>
      </c>
      <c r="C55" s="58"/>
      <c r="D55" s="57">
        <v>0</v>
      </c>
      <c r="E55" s="57"/>
      <c r="F55" s="57"/>
      <c r="G55" s="41"/>
      <c r="H55" s="67"/>
      <c r="I55" s="59">
        <f t="shared" si="1"/>
        <v>0</v>
      </c>
      <c r="J55" s="58"/>
      <c r="K55" s="59">
        <f t="shared" si="2"/>
        <v>0</v>
      </c>
      <c r="L55" s="59"/>
      <c r="M55" s="59"/>
      <c r="N55" s="41"/>
    </row>
    <row r="56" spans="1:14" ht="13.5" thickBot="1" x14ac:dyDescent="0.25">
      <c r="A56" s="41"/>
      <c r="B56" s="68">
        <f>SUM(B14:B54)</f>
        <v>1000000</v>
      </c>
      <c r="C56" s="68"/>
      <c r="D56" s="68">
        <f>SUM(D14:D54)</f>
        <v>736000</v>
      </c>
      <c r="E56" s="68">
        <f>SUM(E14:E54)</f>
        <v>1736000</v>
      </c>
      <c r="F56" s="68">
        <f>SUM(F14:F55)</f>
        <v>1741400</v>
      </c>
      <c r="G56" s="41"/>
      <c r="H56" s="41"/>
      <c r="I56" s="69">
        <f>SUM(I14:I54)</f>
        <v>5000000</v>
      </c>
      <c r="J56" s="68"/>
      <c r="K56" s="69">
        <f>SUM(K14:K54)</f>
        <v>3680000</v>
      </c>
      <c r="L56" s="69">
        <f>SUM(L14:L54)</f>
        <v>8680000</v>
      </c>
      <c r="M56" s="69">
        <f>SUM(M14:M55)</f>
        <v>8680000</v>
      </c>
      <c r="N56" s="41"/>
    </row>
    <row r="57" spans="1:14" ht="13.5" thickTop="1" x14ac:dyDescent="0.2">
      <c r="A57" s="41"/>
      <c r="B57" s="70"/>
      <c r="C57" s="41"/>
      <c r="D57" s="41"/>
      <c r="E57" s="41"/>
      <c r="F57" s="41"/>
      <c r="G57" s="41"/>
      <c r="H57" s="41"/>
      <c r="I57" s="70"/>
      <c r="J57" s="41"/>
      <c r="K57" s="41"/>
      <c r="L57" s="41"/>
      <c r="M57" s="41"/>
      <c r="N57" s="41"/>
    </row>
    <row r="58" spans="1:14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</sheetData>
  <sheetProtection password="84BC" sheet="1" objects="1" scenarios="1"/>
  <customSheetViews>
    <customSheetView guid="{F0C4C757-8652-49A9-810D-372785E6D398}">
      <selection activeCell="G23" sqref="G23"/>
      <colBreaks count="1" manualBreakCount="1">
        <brk id="7" max="1048575" man="1"/>
      </colBreaks>
      <pageMargins left="0.75" right="0.75" top="1" bottom="1" header="0.5" footer="0.5"/>
      <pageSetup scale="93" orientation="portrait" r:id="rId1"/>
      <headerFooter alignWithMargins="0"/>
    </customSheetView>
  </customSheetViews>
  <mergeCells count="4">
    <mergeCell ref="B4:E4"/>
    <mergeCell ref="I4:L4"/>
    <mergeCell ref="H8:M8"/>
    <mergeCell ref="I9:L10"/>
  </mergeCells>
  <pageMargins left="0.75" right="0.75" top="1" bottom="1" header="0.5" footer="0.5"/>
  <pageSetup scale="93" orientation="portrait" r:id="rId2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FY2012</vt:lpstr>
      <vt:lpstr>FY 2013</vt:lpstr>
      <vt:lpstr>FY 2014</vt:lpstr>
      <vt:lpstr>'FY2012'!Print_Area</vt:lpstr>
    </vt:vector>
  </TitlesOfParts>
  <Company>State of Texas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jhernand</dc:creator>
  <cp:lastModifiedBy>John Hernandez</cp:lastModifiedBy>
  <cp:lastPrinted>2006-01-31T17:54:04Z</cp:lastPrinted>
  <dcterms:created xsi:type="dcterms:W3CDTF">2005-01-27T18:59:09Z</dcterms:created>
  <dcterms:modified xsi:type="dcterms:W3CDTF">2013-04-18T19:01:32Z</dcterms:modified>
</cp:coreProperties>
</file>